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E:\Степанов\Международка\Китай\Система CIFER\"/>
    </mc:Choice>
  </mc:AlternateContent>
  <xr:revisionPtr revIDLastSave="0" documentId="8_{C94AA598-BFBD-4703-833E-4BF8493B5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ды HS " sheetId="4" r:id="rId1"/>
    <sheet name="Виды разрешенные " sheetId="5" state="hidden" r:id="rId2"/>
  </sheets>
  <definedNames>
    <definedName name="_xlnm._FilterDatabase" localSheetId="0" hidden="1">'Коды HS '!$A$7:$K$177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6" i="4" l="1"/>
  <c r="F152" i="4"/>
  <c r="F123" i="4"/>
  <c r="F95" i="4"/>
  <c r="F89" i="4"/>
  <c r="F80" i="4"/>
  <c r="F77" i="4"/>
  <c r="F49" i="4"/>
  <c r="F46" i="4"/>
  <c r="F42" i="4"/>
  <c r="F24" i="4"/>
  <c r="F8" i="4"/>
  <c r="C152" i="5"/>
  <c r="C147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8" i="5"/>
  <c r="C149" i="5"/>
  <c r="C150" i="5"/>
  <c r="C151" i="5"/>
  <c r="C153" i="5"/>
  <c r="C154" i="5"/>
  <c r="C155" i="5"/>
  <c r="C156" i="5"/>
  <c r="C157" i="5"/>
  <c r="C1" i="5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3" i="4"/>
  <c r="F44" i="4"/>
  <c r="F45" i="4"/>
  <c r="F47" i="4"/>
  <c r="F48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8" i="4"/>
  <c r="F79" i="4"/>
  <c r="F81" i="4"/>
  <c r="F82" i="4"/>
  <c r="F83" i="4"/>
  <c r="F84" i="4"/>
  <c r="F85" i="4"/>
  <c r="F86" i="4"/>
  <c r="F87" i="4"/>
  <c r="F88" i="4"/>
  <c r="F90" i="4"/>
  <c r="F91" i="4"/>
  <c r="F92" i="4"/>
  <c r="F93" i="4"/>
  <c r="F94" i="4"/>
  <c r="F96" i="4"/>
  <c r="F97" i="4"/>
  <c r="F98" i="4"/>
  <c r="F99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22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7" i="4"/>
  <c r="F168" i="4"/>
  <c r="F169" i="4"/>
  <c r="F170" i="4"/>
  <c r="F171" i="4"/>
  <c r="F172" i="4"/>
  <c r="F173" i="4"/>
  <c r="F174" i="4"/>
  <c r="F175" i="4"/>
  <c r="F176" i="4"/>
  <c r="F177" i="4"/>
  <c r="F121" i="4" l="1"/>
  <c r="F118" i="4"/>
  <c r="F119" i="4"/>
  <c r="F21" i="4"/>
  <c r="F120" i="4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</calcChain>
</file>

<file path=xl/sharedStrings.xml><?xml version="1.0" encoding="utf-8"?>
<sst xmlns="http://schemas.openxmlformats.org/spreadsheetml/2006/main" count="2028" uniqueCount="980">
  <si>
    <t>/</t>
  </si>
  <si>
    <t>软骨鱼纲 Chondrichthyes</t>
  </si>
  <si>
    <t>0303899090</t>
  </si>
  <si>
    <t>银鲛</t>
  </si>
  <si>
    <t>0303899090、0304890090</t>
  </si>
  <si>
    <t xml:space="preserve">鳐科 Rajidae </t>
  </si>
  <si>
    <t>卡式大西洋鳐Atlantoraja castelnaui</t>
  </si>
  <si>
    <t xml:space="preserve">鳐形目Rajiformes </t>
  </si>
  <si>
    <t>鳐属Raja spp.</t>
  </si>
  <si>
    <t>鳐鱼</t>
  </si>
  <si>
    <t>0303899090、0304890090、0304990090、0305599090</t>
  </si>
  <si>
    <t xml:space="preserve">鳐属Raja </t>
  </si>
  <si>
    <t>孔鳐Raja porosa</t>
  </si>
  <si>
    <t>孔鳐鱼、老板鱼</t>
  </si>
  <si>
    <t>老板鱼</t>
  </si>
  <si>
    <t>0303899090、0304890090、0304990090、0305790090</t>
  </si>
  <si>
    <t>0303899090、0305599090</t>
  </si>
  <si>
    <t>硬骨鱼纲 Osteichthyes</t>
  </si>
  <si>
    <t>0303900090</t>
  </si>
  <si>
    <t xml:space="preserve">鲉形目 Scorpaeniformes
 </t>
  </si>
  <si>
    <t>六线鱼科 Hexagrammidae</t>
  </si>
  <si>
    <t xml:space="preserve">多线鱼属Pleurogrammus </t>
  </si>
  <si>
    <t xml:space="preserve">单鳍多线鱼Pleurogrammus monopterygius 
</t>
  </si>
  <si>
    <t>单鳍多线鱼</t>
  </si>
  <si>
    <t>六线鱼</t>
  </si>
  <si>
    <t>远东多线鱼Pleurogrammus azonus</t>
  </si>
  <si>
    <t>星斑六线鱼</t>
  </si>
  <si>
    <t>0303899090、0304990090</t>
  </si>
  <si>
    <t xml:space="preserve">六线鱼属Hexagrammos </t>
  </si>
  <si>
    <t>斑头六线鱼Hexagrammos agrammus</t>
  </si>
  <si>
    <t>长线六线鱼Hexagrammos lagocephalus</t>
  </si>
  <si>
    <t>长线六线鱼</t>
  </si>
  <si>
    <t>兔头六线鱼、黄鱼</t>
  </si>
  <si>
    <t>十线六线鱼Hexagrammos decagrammus</t>
  </si>
  <si>
    <t>叉线六线鱼Hexagrammos octogrammus</t>
  </si>
  <si>
    <t>白斑六线鱼Hexagrammos stelleri</t>
  </si>
  <si>
    <t>大泷六线鱼Hexagrammos otakii</t>
  </si>
  <si>
    <t>平鲉科Sebastidae</t>
  </si>
  <si>
    <t>鲪鲉属或叶鳍鲉属Sebastolobus</t>
  </si>
  <si>
    <t>大翅鲪鲉Sebastolobus macrochir</t>
  </si>
  <si>
    <t>大翅鲪鲉、喜知鱼、吉次鱼</t>
  </si>
  <si>
    <t>石狗公、喜知次、喜知鱼、吉次 喜之次</t>
  </si>
  <si>
    <t>0303899090、0305699090</t>
  </si>
  <si>
    <t xml:space="preserve">平鲉属Sebastes </t>
  </si>
  <si>
    <t>革平鲉Sebastes alutus</t>
  </si>
  <si>
    <t>革平鲉鱼</t>
  </si>
  <si>
    <t>松原氏平鲉Sebastes matsubarai</t>
  </si>
  <si>
    <t>赤鱼鲷鱼</t>
  </si>
  <si>
    <t>赤鱼鲷</t>
  </si>
  <si>
    <t>目张鱼、鲪鱼、无备平鲉</t>
  </si>
  <si>
    <t>目张鱼、眼张鱼、黑头，黑石鲈，黑鱼，黑寨，黑猫，小石斑，黑鲪，鲪鱼</t>
  </si>
  <si>
    <t>金平鲉Sebastes norvegicus（异名Sebastes marinus)</t>
  </si>
  <si>
    <t>银平鲉Sebastes glaucus</t>
  </si>
  <si>
    <t>尖吻平鲉Sebastes mentella</t>
  </si>
  <si>
    <t>0303900090、0305200090</t>
  </si>
  <si>
    <t xml:space="preserve">鳕形目 Gadiformes </t>
  </si>
  <si>
    <t xml:space="preserve">无须鳕科Merlucciidae
</t>
  </si>
  <si>
    <t>hoki、好吉鱼、福气鱼、豪克鱼</t>
  </si>
  <si>
    <t>0303690000</t>
  </si>
  <si>
    <t>无须鳕属Merluccius spp.</t>
  </si>
  <si>
    <t>无须鳕</t>
  </si>
  <si>
    <t>0304890090</t>
  </si>
  <si>
    <t>无须鳕属Merluccius</t>
  </si>
  <si>
    <t>银无须鳕Merluccius bilinearis</t>
  </si>
  <si>
    <t>狗鳕鱼</t>
  </si>
  <si>
    <t>0303660000</t>
  </si>
  <si>
    <t>鳕科Gadidae</t>
  </si>
  <si>
    <t>黑线鳕属Melanogrammus</t>
  </si>
  <si>
    <t>黑线鳕Melanogrammus aeglefinus</t>
  </si>
  <si>
    <t>黑线鳕</t>
  </si>
  <si>
    <t>又称为北大西洋鳕鱼</t>
  </si>
  <si>
    <t>0303640000、0304890090、0304990090、0305490090</t>
  </si>
  <si>
    <t>宽突鳕属Eleginus</t>
  </si>
  <si>
    <t>远东宽突鳕Eleginus gracilis</t>
  </si>
  <si>
    <t>鳕鱼</t>
  </si>
  <si>
    <t>鳕鱼、细身宽突鳕</t>
  </si>
  <si>
    <t>蓝鳕属Micromesistius</t>
  </si>
  <si>
    <t>蓝鳕Micromesistius poutassou</t>
  </si>
  <si>
    <t>蓝鳕</t>
  </si>
  <si>
    <t>0303680000、0304890090</t>
  </si>
  <si>
    <t>青鳕属Pollachius</t>
  </si>
  <si>
    <t>绿青鳕Pollachius virens</t>
  </si>
  <si>
    <t>绿青鳕</t>
  </si>
  <si>
    <t>0302530000</t>
  </si>
  <si>
    <t>0303650000、0304890090</t>
  </si>
  <si>
    <t>青鳕鱼</t>
  </si>
  <si>
    <t>狭鳕属Theragra</t>
  </si>
  <si>
    <t>狭鳕Theragra chalcogramma，也称黄线狭鳕</t>
  </si>
  <si>
    <t>0303670000、0304890090、0304990090、0305390090</t>
  </si>
  <si>
    <t>鳕属Gadus</t>
  </si>
  <si>
    <t xml:space="preserve"> 大西洋鳕Gadus morhua</t>
  </si>
  <si>
    <t>大西洋鳕鱼</t>
  </si>
  <si>
    <t>又名鳘鱼，俗名大头鱼、水口、阔口鱼、大头腥、石肠鱼</t>
  </si>
  <si>
    <t>0303630000、0304890090、0304990090、0305510000、0305620000、0305790090</t>
  </si>
  <si>
    <t>格陵兰鳕 Gadus ogac</t>
  </si>
  <si>
    <t>格陵兰鳕鱼</t>
  </si>
  <si>
    <t>0303630000、0304890090、0305510000、0305620000</t>
  </si>
  <si>
    <t>太平洋鳕,又名大头鳕Gadus macrocephalus</t>
  </si>
  <si>
    <t>大头鳕、太平洋鳕、太平洋真鳕</t>
  </si>
  <si>
    <t>又称为太平洋鳕,又名鳘鱼，俗名大头鱼、水口、阔口鱼、大头腥、石肠鱼</t>
  </si>
  <si>
    <t>0303630000、0304890090、0304990090、0305510000、0305620000</t>
  </si>
  <si>
    <t>丹氏深海鳕鱼</t>
  </si>
  <si>
    <t>红拟褐鳕Pseudophycis bachus</t>
  </si>
  <si>
    <t>褐鳕科Phycidae</t>
  </si>
  <si>
    <t>长鳍鳕属Urophycis spp.</t>
  </si>
  <si>
    <t>鼠尾鳕科Macrouridae</t>
  </si>
  <si>
    <t>壮鳕属Albatrossia</t>
  </si>
  <si>
    <t>细鳞壮鳕 Albatrossia pectoralis</t>
  </si>
  <si>
    <t>细鳞壮鳕</t>
  </si>
  <si>
    <t xml:space="preserve">仙女鱼目 Aulopiformes </t>
  </si>
  <si>
    <t>合齿鱼科Synodontidae</t>
  </si>
  <si>
    <t>蛇鲻属Saurida</t>
  </si>
  <si>
    <t>长体蛇鲻 Saurida elongata</t>
  </si>
  <si>
    <t>长蛇鲻鱼</t>
  </si>
  <si>
    <t xml:space="preserve">长蛇鲻、花沙咀、狗母梭、長蜥鱼、狗母、細鱗狗母 </t>
  </si>
  <si>
    <t xml:space="preserve">鲀形目 Tetraodontiformes </t>
  </si>
  <si>
    <t>单棘鲀科 Monacanthidae</t>
  </si>
  <si>
    <t>马面鲀或短角单棘鲀属Thamnaconus</t>
  </si>
  <si>
    <t>绿鳍马面鲀Thamnaconus septentrionalis</t>
  </si>
  <si>
    <t>绿鳍马面鲀鱼、橡皮鱼、马面鱼</t>
  </si>
  <si>
    <t>七帶短角單棘魨、橡皮鱼、剥皮鱼、马面鱼、面包鱼</t>
  </si>
  <si>
    <t>0303899090、0304890090、0305390090</t>
  </si>
  <si>
    <t>0303899090、0304890090、0304990090</t>
  </si>
  <si>
    <t>海草鱼、安平鱼、国姓鱼、麻虱目、麻虱目仔、遮目鱼、状元鱼、牛奶鱼、麻虱鱼、白鳞鲻、海港鱼、细鳞仔鱼、幼鳞鱼</t>
  </si>
  <si>
    <t>刺金眼鲷Hispidoberyx ambagiosus</t>
  </si>
  <si>
    <t xml:space="preserve">鲶形目 Siluriformes </t>
  </si>
  <si>
    <t>北美鲶科Ictaluridae,也称叉尾鮰科或鮰科</t>
  </si>
  <si>
    <t>鮰属Ameiurus spp.</t>
  </si>
  <si>
    <t>鮰鱼</t>
  </si>
  <si>
    <t>鲶科Siluridae</t>
  </si>
  <si>
    <t xml:space="preserve">鲶属Silurus </t>
  </si>
  <si>
    <t>花鲶Silurus asotus</t>
  </si>
  <si>
    <t>鲶鱼、鲇鱼</t>
  </si>
  <si>
    <t>鲶鱼、念仔鱼、廉仔、鯤鱼、黄骨鱼</t>
  </si>
  <si>
    <t>鮠科Bagridae</t>
  </si>
  <si>
    <t>拟鲿属Pseudobagrus</t>
  </si>
  <si>
    <t>乌苏拟鲿Pseudobagrus ussuriensis</t>
  </si>
  <si>
    <t>牛尾巴鱼</t>
  </si>
  <si>
    <t xml:space="preserve">鳗鲡目 Anguilliformes </t>
  </si>
  <si>
    <t>鳗鱼</t>
  </si>
  <si>
    <t>锥头粗犁齿海鳗Cynoponticus coniceps</t>
  </si>
  <si>
    <t>海鳗</t>
  </si>
  <si>
    <t xml:space="preserve">鳗鲡科Anguillidae </t>
  </si>
  <si>
    <t>鳗鲡属Anguilla spp.(欧洲鳗鲡Anguilla anguilla除外).</t>
  </si>
  <si>
    <t>0303260090、0305490090、0304930090</t>
  </si>
  <si>
    <t>鲈形目Perciformes</t>
  </si>
  <si>
    <t>0303893000</t>
  </si>
  <si>
    <t>鲳科Stromateidae</t>
  </si>
  <si>
    <t>鲳鱼</t>
  </si>
  <si>
    <t>俗名白鲳</t>
  </si>
  <si>
    <t>低鳍鲳属 Peprilus</t>
  </si>
  <si>
    <t>中间低鳍鲳Peprilus medius</t>
  </si>
  <si>
    <t>带鰆科Gempylidae</t>
  </si>
  <si>
    <t xml:space="preserve"> 异鳞蛇鲭属Lepidocybium</t>
  </si>
  <si>
    <t>异鳞蛇鲭，Lepidocybium flavobrunneum</t>
  </si>
  <si>
    <t>玉梭鱼</t>
  </si>
  <si>
    <t>鳞网带鲭、油鱼、玉梭鱼、白玉豚，英文俗称 Escolar、Oilfish、Black Oilfish、rudderfish、white tuna</t>
  </si>
  <si>
    <t>带鱼科Trichiuridae</t>
  </si>
  <si>
    <t xml:space="preserve"> 带鱼属Trichiurus</t>
  </si>
  <si>
    <t>白带鱼Trichiurus lepturus</t>
  </si>
  <si>
    <t>白带鱼、带鱼</t>
  </si>
  <si>
    <t>日本带鱼、高鳍带鱼、白鱼、裙带、肥带、油带、鱽鱼、刀鱼</t>
  </si>
  <si>
    <t>0303891000、0304990090</t>
  </si>
  <si>
    <t>0303891000</t>
  </si>
  <si>
    <t>沙带鱼属Lepturacanthus</t>
  </si>
  <si>
    <t>沙带鱼Lepturacanthus savala</t>
  </si>
  <si>
    <t>带鱼</t>
  </si>
  <si>
    <t>笛鲷科Lutjanidae</t>
  </si>
  <si>
    <t xml:space="preserve"> 笛鲷属Lutjanus</t>
  </si>
  <si>
    <t>赤鳍笛鲷Lutjanus erythropterus</t>
  </si>
  <si>
    <t>红鳍笛鲷</t>
  </si>
  <si>
    <t>红鸡仔、赤海鸡、红鱼、赤笔仔、赤笔、赤海、红鰭赤海、铁汕婆 、红鳍笛鲷</t>
  </si>
  <si>
    <t>千年笛鲷、嗑头、白点赤海、千年鲷、儋州红、打铁婆,</t>
  </si>
  <si>
    <t>红笛鲷 Lutjanus sanguineus</t>
  </si>
  <si>
    <t>红笛鲷</t>
  </si>
  <si>
    <t>0304990090、0304890090、0303899090</t>
  </si>
  <si>
    <t>勒氏笛鲷Lutjanus russelli</t>
  </si>
  <si>
    <t>勒氏笛鲷、火点鱼</t>
  </si>
  <si>
    <t>俗名沙记、黑星笛鲷、加规、火点</t>
  </si>
  <si>
    <t>鲷科Sparidae</t>
  </si>
  <si>
    <t xml:space="preserve"> 赤鲷属Pagrus</t>
  </si>
  <si>
    <t>真鲷Pagrus major</t>
  </si>
  <si>
    <t>加吉鱼、鲷鱼、真鲷</t>
  </si>
  <si>
    <t xml:space="preserve">鲷鱼、正鲷、 加腊、加吉鱼、铜盆鱼、红加吉、樱鲷、红叶鲷、嘉鱲鱼、、加臘、加蚋、加魶、日本真鲷、加几鱼、日本棘鬣鱼  </t>
  </si>
  <si>
    <t>0303899090、0304890090、0304990090、0305390090</t>
  </si>
  <si>
    <t>龙占鱼科Lethrinidae</t>
  </si>
  <si>
    <t xml:space="preserve"> 裸颊鲷属Lethrinus</t>
  </si>
  <si>
    <t>红鳍裸颊鲷Lethrinus haematopterus</t>
  </si>
  <si>
    <t>连尖鱼、红鳍裸颊鲷鱼</t>
  </si>
  <si>
    <t>正龙占、龙尖、龙占、黎黄、连尖</t>
  </si>
  <si>
    <t>马鲅科Polynemidae</t>
  </si>
  <si>
    <t xml:space="preserve"> 四指马鲅属Eleutheronema</t>
  </si>
  <si>
    <t>四指马鲅Eleutheronema rhadinum</t>
  </si>
  <si>
    <t>四指马鲅鱼、马友鱼、午仔鱼</t>
  </si>
  <si>
    <t>俗名午仔、竹午、大午、马友鱼</t>
  </si>
  <si>
    <t>0303899090、0303899090、0305599090</t>
  </si>
  <si>
    <t>鲭科Scombridae</t>
  </si>
  <si>
    <t>双鳍舵鲣、烟管仔、竹棍鱼、枪管烟</t>
  </si>
  <si>
    <t xml:space="preserve"> 狐鲣属Sarda</t>
  </si>
  <si>
    <t xml:space="preserve"> 狐鲣Sarda Sarda</t>
  </si>
  <si>
    <t>狐鲣</t>
  </si>
  <si>
    <t>0303430000</t>
  </si>
  <si>
    <t xml:space="preserve"> 鲣属Katsuwonus</t>
  </si>
  <si>
    <t>鲣Katsuwonus pelamis</t>
  </si>
  <si>
    <t>鲣鱼、柴鱼</t>
  </si>
  <si>
    <t>正鲣、烟仔、小串、柴鱼、烟仔虎</t>
  </si>
  <si>
    <t>0303430000、0304990090、0305390090、0305490090、0305599090</t>
  </si>
  <si>
    <t xml:space="preserve"> 马鲛属Scomberomorus</t>
  </si>
  <si>
    <t xml:space="preserve">蓝点马鲛鱼Scomberomorus niphonius </t>
  </si>
  <si>
    <t>蓝点马鲛、鲅鱼</t>
  </si>
  <si>
    <t>日本馬加鰆，鰆鱼，俗名鰆仔鱼， 、土托（魠）鱼、鲅鱼、竹鲛、马加鱼、梭齿鱼</t>
  </si>
  <si>
    <t>0303899090、0304890090、0305699090</t>
  </si>
  <si>
    <t xml:space="preserve"> 鲭属Scomber</t>
  </si>
  <si>
    <t>澳洲鲭（鲐）</t>
  </si>
  <si>
    <t>白腹鲭Scomber japonicus</t>
  </si>
  <si>
    <t>日本鲭（鲐）、鲐鲅鱼、鲐鱼</t>
  </si>
  <si>
    <t>鲐鲅鱼、鲐鱼、花飞、花鲱、花仙、日本鲭、花辉、青辉、青花</t>
  </si>
  <si>
    <t>0303540000、0304890090、0304990090、0305599090、0303740000</t>
  </si>
  <si>
    <t>花腹鲭Scomber australasicus</t>
  </si>
  <si>
    <t>0303540000</t>
  </si>
  <si>
    <t>鲭鱼 Scomber scombrus</t>
  </si>
  <si>
    <t>鲭鱼、大西洋鲭、青占鱼</t>
  </si>
  <si>
    <t>大西洋鲭、青花鱼、青占鱼、青鱼。</t>
  </si>
  <si>
    <t>0303540000、0304890090、0304990090、0305390090、0305699090、0305200090</t>
  </si>
  <si>
    <t>金枪鱼属Thunnus</t>
  </si>
  <si>
    <t>黄鳍金枪鱼Thunnus albacares</t>
  </si>
  <si>
    <t>黄鳍金枪鱼</t>
  </si>
  <si>
    <t>黄鳍鲔、串仔</t>
  </si>
  <si>
    <t>0303420000、0304890090、0304990090</t>
  </si>
  <si>
    <t>沙鮻科Sillaginidae</t>
  </si>
  <si>
    <t xml:space="preserve">鱚属Sillago </t>
  </si>
  <si>
    <t>多鳞鱚Sillago sihama</t>
  </si>
  <si>
    <t>沙钻鱼、沙肠鱼、多鳞鱚鱼、沙鲮鱼、沙尖鱼、沙鮻鱼</t>
  </si>
  <si>
    <t>沙鲮、沙钻、船丁鱼、麦穗、沙丁鱼、沙尖鱼、沙肠仔、kiss鱼</t>
  </si>
  <si>
    <t>鲹科Carangidae</t>
  </si>
  <si>
    <t>拟鲹属Pseudocaranx</t>
  </si>
  <si>
    <t>黄带拟鲹Pseudocaranx dentex</t>
  </si>
  <si>
    <t>黄条纹鲹</t>
  </si>
  <si>
    <t>纵带鲹、甘仔、瓜仔、黄条纹鲹</t>
  </si>
  <si>
    <t xml:space="preserve"> 竹荚鱼属Trachurus</t>
  </si>
  <si>
    <t>日本竹荚鱼Trachurus japonicus</t>
  </si>
  <si>
    <t>竹荚鱼、池鱼</t>
  </si>
  <si>
    <t>0303550000、0304890090、0304990090、0305390090、0305599090、0305699090</t>
  </si>
  <si>
    <t>石首鱼科Sciaenidae</t>
  </si>
  <si>
    <t xml:space="preserve"> 黄鱼属Larimichthys</t>
  </si>
  <si>
    <t>大黄鱼Larimichthys crocea</t>
  </si>
  <si>
    <t>黄鱼、黄花鱼、圆头黄花鱼</t>
  </si>
  <si>
    <t>黄瓜鱼，黄花鱼、黄鱼</t>
  </si>
  <si>
    <t>0303892000、0304990090、0305599090、0305692000</t>
  </si>
  <si>
    <t>似长鳍黄鱼 Larimichthys pamoides</t>
  </si>
  <si>
    <t>黄鱼</t>
  </si>
  <si>
    <t>0303892000、0305692000</t>
  </si>
  <si>
    <t>小黄鱼Larimichthys polyactis</t>
  </si>
  <si>
    <t>黄鱼、黄花鱼、圆头黄花鱼、小黄鱼</t>
  </si>
  <si>
    <t>0303892000、0305599090、0305692000</t>
  </si>
  <si>
    <t xml:space="preserve"> 梅童鱼属Collichthys</t>
  </si>
  <si>
    <t>黑鳃梅童鱼Collichthys niveatus</t>
  </si>
  <si>
    <t>黑鳃梅童鱼</t>
  </si>
  <si>
    <t>大棘头、烂头宝、大头宝。</t>
  </si>
  <si>
    <t>鮸属Miichthys</t>
  </si>
  <si>
    <t>鮸鱼Miichthys miiuy</t>
  </si>
  <si>
    <t>鮸鱼、米鱼、敏鱼、赤鮸</t>
  </si>
  <si>
    <t>又名鮸、鮸仔、敏鱼、米鱼</t>
  </si>
  <si>
    <t>0303899090、0304890090、0305390090、0305599090</t>
  </si>
  <si>
    <t>鱰科Coryphaenidae</t>
  </si>
  <si>
    <t>鲯鳅属Coryphaena</t>
  </si>
  <si>
    <t>鲯鳅Coryphaena hippurus</t>
  </si>
  <si>
    <t>鬼头刀鱼、鲯鳅鱼、铡刀鱼</t>
  </si>
  <si>
    <t>俗名三保公鱼、白虎、海(鱼廉)、鬼头刀、铡刀鱼</t>
  </si>
  <si>
    <t>双边鱼、玻璃鱼</t>
  </si>
  <si>
    <t>丝齿鱚科Trichodontidae也称毛齿鱼科</t>
  </si>
  <si>
    <t>叉牙鱼属Arctoscopus</t>
  </si>
  <si>
    <t xml:space="preserve">日本叉牙鱼Arctoscopus japonicus </t>
  </si>
  <si>
    <t>叉牙鱼</t>
  </si>
  <si>
    <t>日本五棘鲷Pentaceros japonicus</t>
  </si>
  <si>
    <t>又名五棘鲷、旗鲷</t>
  </si>
  <si>
    <t>虾虎鱼科Gobiidae</t>
  </si>
  <si>
    <t>虾虎鱼属Amoya spp.</t>
  </si>
  <si>
    <t>虾虎鱼</t>
  </si>
  <si>
    <t>须鲷科Mullidae，也称羊鱼科</t>
  </si>
  <si>
    <t xml:space="preserve"> 绯鲤属Upeneus spp.</t>
  </si>
  <si>
    <t>黄带绯鲤Upeneus sulphureus</t>
  </si>
  <si>
    <t>黄带绯鲤鱼</t>
  </si>
  <si>
    <t>俗名秋姑、须哥</t>
  </si>
  <si>
    <t>马六甲绯鲤Upeneus moluccensis</t>
  </si>
  <si>
    <t>摩鹿加绯鲤、单带绯鲤</t>
  </si>
  <si>
    <t xml:space="preserve">摩鹿加绯鲤、单带绯鲤、秋姑、须哥、单线、单带、藤丝、朱笔、秋高
</t>
  </si>
  <si>
    <t>鮨科 Serranidae</t>
  </si>
  <si>
    <t>蓝点刺鳃鮨Plectropomus areolatus</t>
  </si>
  <si>
    <t>西星斑、蓝点鳃棘鲈、花鲈、截尾鳃棘鲈、截尾豹鲙</t>
  </si>
  <si>
    <t>石斑鱼属Epinephelus spp.</t>
  </si>
  <si>
    <t>石斑鱼</t>
  </si>
  <si>
    <t xml:space="preserve">真鲈科 Percichthyidae </t>
  </si>
  <si>
    <t xml:space="preserve"> 鳜属Siniperca</t>
  </si>
  <si>
    <t>鳜鱼Siniperca chuatsi</t>
  </si>
  <si>
    <t>虫虫鱼、鲫花鱼</t>
  </si>
  <si>
    <t>鳜鱼、花鲫鱼、桂鱼、桂花鱼、季花鱼、鲫花</t>
  </si>
  <si>
    <t xml:space="preserve">鲤形目 Cypriniformes </t>
  </si>
  <si>
    <t>鲤科Cyprinidae</t>
  </si>
  <si>
    <t>雅罗鱼属Leuciscus</t>
  </si>
  <si>
    <t>东北雅罗鱼Leuciscus waleckii，也称瓦氏雅罗鱼</t>
  </si>
  <si>
    <t>华子鱼、白鱼</t>
  </si>
  <si>
    <t>华子、白鱼、江鱼、沙包、滑鱼</t>
  </si>
  <si>
    <t>风鱼、坑鱼、油鱼</t>
  </si>
  <si>
    <t>欧鳊属Abramis</t>
  </si>
  <si>
    <t>欧鳊Abramis brama</t>
  </si>
  <si>
    <t>欧鳊鱼</t>
  </si>
  <si>
    <t>鲢属Hypophthalmichthys</t>
  </si>
  <si>
    <t>鳙鱼Hypophthalmichthys nobilis</t>
  </si>
  <si>
    <t>鳙鱼、胖头鱼、花鲢</t>
  </si>
  <si>
    <t>花鲢、黑鲢、大头鲢、胖头鱼、大头鱼</t>
  </si>
  <si>
    <t>0303250000</t>
  </si>
  <si>
    <t>鲤属Cyprinus</t>
  </si>
  <si>
    <t xml:space="preserve">鮘仔、鮘仔、在來鲤、財神鱼 </t>
  </si>
  <si>
    <t>鲤鱼Cyprinus carpio</t>
  </si>
  <si>
    <t>鲤鱼</t>
  </si>
  <si>
    <t>0303250000、0303899090</t>
  </si>
  <si>
    <t>鲫属Carassius</t>
  </si>
  <si>
    <t>鲫鱼Carassius auratus</t>
  </si>
  <si>
    <t>鲫鱼</t>
  </si>
  <si>
    <t>鲫、鲫瓜子、月鲫仔、土鲫、细头、鲋鱼、寒鲋</t>
  </si>
  <si>
    <t>鲌属 Culter</t>
  </si>
  <si>
    <t>蒙古鲌 Culter mongolicus</t>
  </si>
  <si>
    <t>红尾鱼</t>
  </si>
  <si>
    <t>俗名黄尾、红稍、银朱点尾、红尾鲢。</t>
  </si>
  <si>
    <t>鳊属Parabramis</t>
  </si>
  <si>
    <t>鳊Parabramis pekinensis</t>
  </si>
  <si>
    <t>鳊花鱼、鳊鱼</t>
  </si>
  <si>
    <t>鳊鱼、长身鳊、鳊花。</t>
  </si>
  <si>
    <t>赤松毬Myripristis murdjan</t>
  </si>
  <si>
    <t xml:space="preserve">厚壳仔、金鳞甲、铁甲、铁甲兵、澜公妾、铁线婆、大目仔、赤松毬 </t>
  </si>
  <si>
    <t xml:space="preserve">胡瓜鱼目 Osmeriformes </t>
  </si>
  <si>
    <t>银鱼科Salangidae</t>
  </si>
  <si>
    <t>银鱼属Salanx spp.</t>
  </si>
  <si>
    <t>银鱼</t>
  </si>
  <si>
    <t>胡瓜鱼科Osmeridae</t>
  </si>
  <si>
    <t>毛鳞鱼属Mallotus</t>
  </si>
  <si>
    <t>毛鳞鱼Mallotus villosus</t>
  </si>
  <si>
    <t>毛鳞鱼、细鳞胡瓜鱼</t>
  </si>
  <si>
    <t>细鳞胡瓜鱼</t>
  </si>
  <si>
    <t>胡瓜鱼属Osmerus</t>
  </si>
  <si>
    <t>亚洲胡瓜鱼或美洲胡瓜鱼Osmerus mordax</t>
  </si>
  <si>
    <t>胡瓜鱼、多春鱼</t>
  </si>
  <si>
    <t xml:space="preserve">鹤鱵目 Beloniformes </t>
  </si>
  <si>
    <t>鹤针</t>
  </si>
  <si>
    <t>秋刀鱼科 Scomberesocidae</t>
  </si>
  <si>
    <t>竹刀鱼属Scomberesox</t>
  </si>
  <si>
    <t xml:space="preserve">竹刀鱼Scomberesox  saurus </t>
  </si>
  <si>
    <t>竹刀鱼</t>
  </si>
  <si>
    <t>秋刀鱼属Cololabis</t>
  </si>
  <si>
    <t>秋刀鱼Cololabis saira</t>
  </si>
  <si>
    <t>秋刀鱼</t>
  </si>
  <si>
    <t>0303899090、0304890090、0305490090、0305599090、0305699090</t>
  </si>
  <si>
    <t>日本的鲷 Zeus faber</t>
  </si>
  <si>
    <t>海鲂、猫鱼</t>
  </si>
  <si>
    <t>正的鲷、远东海鲂、马头鲷、海鲂、雪斑鱼、猫鱼、鲂鱼、John Dory、多利鱼</t>
  </si>
  <si>
    <t xml:space="preserve">鲑形目 Salmoniformes </t>
  </si>
  <si>
    <t>鲑科 Salmonidae</t>
  </si>
  <si>
    <t>鳟属Salmo spp.</t>
  </si>
  <si>
    <t>0303190090</t>
  </si>
  <si>
    <t>鳟属Salmo</t>
  </si>
  <si>
    <t>大西洋鲑Salmo salar</t>
  </si>
  <si>
    <t>大西洋鲑鱼</t>
  </si>
  <si>
    <t>安大略鲑</t>
  </si>
  <si>
    <t>0303130000、0304890090、0304990090、0305411000、0305790090</t>
  </si>
  <si>
    <t>哲罗鱼属Hucho spp.</t>
  </si>
  <si>
    <t>哲罗鱼属Hucho</t>
  </si>
  <si>
    <t>多瑙哲罗鱼
Hucho hucho</t>
  </si>
  <si>
    <t>多瑙哲罗鱼</t>
  </si>
  <si>
    <t>0302142000</t>
  </si>
  <si>
    <t>0303130000、0305412000</t>
  </si>
  <si>
    <t>川陕哲罗鲑Hucho bleekeri</t>
  </si>
  <si>
    <t>细鳞鱼属Brachymystax spp.</t>
  </si>
  <si>
    <t>细鳞鱼属Brachymystax</t>
  </si>
  <si>
    <t>细鳞鲑Brachymystax lenok，也称细鳞鱼</t>
  </si>
  <si>
    <t>细鳞鱼、秦岭细鳞鲑</t>
  </si>
  <si>
    <t>细鳞鱼、细鳞鲑、花鱼、梅花鱼、金板鱼、闾花鱼、五色鱼、闾鱼</t>
  </si>
  <si>
    <t>0303190020、0303190090</t>
  </si>
  <si>
    <t>太平洋鲑属或大麻哈鱼属Oncorhynchus spp.</t>
  </si>
  <si>
    <t>0303120000、0303190090、0305490090、0305699090</t>
  </si>
  <si>
    <t>太平洋鲑属Oncorhynchus，也称大麻哈鱼属</t>
  </si>
  <si>
    <t>银大麻哈鱼Oncorhynchus kisutch</t>
  </si>
  <si>
    <t>银大麻哈鱼、银大马哈鱼、银鲑</t>
  </si>
  <si>
    <t>银鲑</t>
  </si>
  <si>
    <t>0302130000</t>
  </si>
  <si>
    <t>0303120000、0304890090</t>
  </si>
  <si>
    <t>驼背大麻哈鱼Oncorhynchus gorbuscha</t>
  </si>
  <si>
    <t>粉鲑、驼背大麻哈鱼</t>
  </si>
  <si>
    <t xml:space="preserve">细鳞大麻哈鱼、粉鲑、粉红鲑、Pink Salmon </t>
  </si>
  <si>
    <t>0303120000、0304890090、0304990090</t>
  </si>
  <si>
    <t>玫瑰大麻哈鱼Oncorhynchus rhodurus</t>
  </si>
  <si>
    <t>玫瑰大麻哈鱼</t>
  </si>
  <si>
    <t>玫瑰钩吻鲑</t>
  </si>
  <si>
    <t>0303120000</t>
  </si>
  <si>
    <t>马苏大麻哈鱼Oncorhynchus masou</t>
  </si>
  <si>
    <t>马苏大麻哈鱼</t>
  </si>
  <si>
    <t>樱鲑、樱鳟、孟苏大麻哈鱼、三文鱼、齐目鱼、奇孟鱼</t>
  </si>
  <si>
    <t>红大麻哈鱼Oncorhynchus nerka</t>
  </si>
  <si>
    <t>红马哈鱼、红大马哈鱼、红鲑鱼</t>
  </si>
  <si>
    <t>蓝背、红鲑鱼、青背大马哈鱼、红大马哈鱼、红马哈鱼、sockeye、blueback</t>
  </si>
  <si>
    <t>0303110000、0304890090、0304990090、0305699090</t>
  </si>
  <si>
    <t>大麻哈鱼Oncorhynchus keta</t>
  </si>
  <si>
    <t>马哈鱼、大马哈鱼、秋鲑、</t>
  </si>
  <si>
    <t>大马哈鱼、狗鲑，秋鲑、马哈鱼</t>
  </si>
  <si>
    <t>0303120000、0304890090、0304990090、0305412000、0305699090</t>
  </si>
  <si>
    <t>大鳞大麻哈鱼Oncorhynchus tshawytscha</t>
  </si>
  <si>
    <t>大鳞大麻哈鱼</t>
  </si>
  <si>
    <t>王鲑、奇努克鲑</t>
  </si>
  <si>
    <t>阿瓜大麻哈鱼Oncorhynchus aguabonita</t>
  </si>
  <si>
    <t>阿瓜大麻哈鱼</t>
  </si>
  <si>
    <t>红点鲑属Salvelinus spp.</t>
  </si>
  <si>
    <t>湖红点鲑Salvelinus namaycush</t>
  </si>
  <si>
    <t>湖红点鲑</t>
  </si>
  <si>
    <t>白鲑属Coregonus spp.</t>
  </si>
  <si>
    <t>0303190090、0304890090</t>
  </si>
  <si>
    <t>cisco, northern cisco, lake herring, chub or tullibee</t>
  </si>
  <si>
    <t>鲱形白鲑Coregonus clupeaformis</t>
  </si>
  <si>
    <t>白鲑鱼</t>
  </si>
  <si>
    <t>茴鱼属Thymallus spp.</t>
  </si>
  <si>
    <t>0303190090、0303190090</t>
  </si>
  <si>
    <t>北鲑属Stenodus spp.</t>
  </si>
  <si>
    <t>柱白鲑属 Prosopium</t>
  </si>
  <si>
    <t>长颌北鲑Stenodus leucichthys</t>
  </si>
  <si>
    <t>金目鱼</t>
  </si>
  <si>
    <t xml:space="preserve">狗鱼目 Esociformes </t>
  </si>
  <si>
    <t>荫鱼Umbra krameri</t>
  </si>
  <si>
    <t>狗鱼科Esocidae</t>
  </si>
  <si>
    <t>狗鱼属Esox spp.</t>
  </si>
  <si>
    <t>狗鱼</t>
  </si>
  <si>
    <t>狗鱼属Esox</t>
  </si>
  <si>
    <t>白斑狗鱼Esox lucius</t>
  </si>
  <si>
    <t>白斑狗鱼</t>
  </si>
  <si>
    <t xml:space="preserve">鲱形目 Clupeiformes </t>
  </si>
  <si>
    <t>锯腹鳓科Pristigasteridae</t>
  </si>
  <si>
    <t>鳓属Ilisha</t>
  </si>
  <si>
    <t>长鳓Ilisha elongata</t>
  </si>
  <si>
    <t>鳓鱼、曹白鱼、白力鱼、白鳞鱼、力鱼</t>
  </si>
  <si>
    <t>鳓、曹白、鲞鱼、力鱼、快鱼、白力、吐目、鳓鱼。在广东为糟白鱼,浙江名鲞鱼,华北沿海名绘鱼或白鳞鱼。山东称白鳞鱼,河北、辽宁称快鱼。</t>
  </si>
  <si>
    <t>鲱科Clupeidae</t>
  </si>
  <si>
    <t>沙丁鱼属Sardina</t>
  </si>
  <si>
    <t>沙丁鱼Sardina pilchardus</t>
  </si>
  <si>
    <t>沙丁鱼</t>
  </si>
  <si>
    <t>萨丁鱼、鳁和鰯</t>
  </si>
  <si>
    <t>0303530000、0304890090、0305599090、0305699090</t>
  </si>
  <si>
    <t>拟沙丁属或沙瑙鱼属Sardinops</t>
  </si>
  <si>
    <t>远东拟沙丁鱼Sardinops sagax（异名Sardinops melanostictus）</t>
  </si>
  <si>
    <t>远东拟沙丁鱼</t>
  </si>
  <si>
    <t>青鳞</t>
  </si>
  <si>
    <t>0303530000</t>
  </si>
  <si>
    <t xml:space="preserve"> 小沙丁鱼属Sardinella spp.</t>
  </si>
  <si>
    <t xml:space="preserve"> 小沙丁鱼</t>
  </si>
  <si>
    <t>0303530000、0305390090</t>
  </si>
  <si>
    <t>鲱属Clupea</t>
  </si>
  <si>
    <t>太平洋鲱Clupea pallasii</t>
  </si>
  <si>
    <t>太平洋鲱鱼</t>
  </si>
  <si>
    <t>0303899090、0304890090、0304990090、0305699090、0303510000、0305420000、0305610000</t>
  </si>
  <si>
    <t>0303800090、0303900090、0305200090</t>
  </si>
  <si>
    <t>大西洋鲱Clupea harengus</t>
  </si>
  <si>
    <t>大西洋鲱鱼</t>
  </si>
  <si>
    <t>0303899090、0304990090、0305699090、0303510000、0304890090、0305420000、0305610000</t>
  </si>
  <si>
    <t>俗名丁香鱼、魩仔</t>
  </si>
  <si>
    <t>西鲱属Alosa</t>
  </si>
  <si>
    <t>西鲱Alosa alosa</t>
  </si>
  <si>
    <t>西鲱鱼</t>
  </si>
  <si>
    <t>0303899090、0303530000</t>
  </si>
  <si>
    <t>美洲西鲱</t>
  </si>
  <si>
    <t xml:space="preserve"> 黍鲱属Sprattus</t>
  </si>
  <si>
    <t>黍鲱 Sprattus sprattus</t>
  </si>
  <si>
    <t>黍鲱</t>
  </si>
  <si>
    <t xml:space="preserve">鲽形目 Pleuronectiformes </t>
  </si>
  <si>
    <t>0303390000</t>
  </si>
  <si>
    <t>鲽科 Pleuronectidae</t>
  </si>
  <si>
    <t>lemon sole，柠檬鲽</t>
  </si>
  <si>
    <t>庸鲽属Hippoglossus</t>
  </si>
  <si>
    <t>庸鲽Hippoglossus hippoglossus</t>
  </si>
  <si>
    <t>格陵兰庸鲽鱼</t>
  </si>
  <si>
    <t>0303311000、0304890090、0304990090</t>
  </si>
  <si>
    <t>其他冻庸鲽鱼(格陵兰庸鲽鱼除外)</t>
  </si>
  <si>
    <t>0303319000</t>
  </si>
  <si>
    <t>狭鳞庸鲽Hippoglossus  stenolepis</t>
  </si>
  <si>
    <t>太平洋星鲽</t>
  </si>
  <si>
    <t>马舌鲽属Reinhardtius</t>
  </si>
  <si>
    <t>马舌鲽Reinhardtius hippoglossoides</t>
  </si>
  <si>
    <t>比目鱼、大比目鱼、格陵兰比目鱼</t>
  </si>
  <si>
    <t>长脖、赫士高眼鲽、小长脖、高眼。日本称真鲽。</t>
  </si>
  <si>
    <t>鲽属Pleuronectes</t>
  </si>
  <si>
    <t>鲽鱼Pleuronectes platessa</t>
  </si>
  <si>
    <t>鲽鱼、欧鲽</t>
  </si>
  <si>
    <t>0303320000、0304430000、0304990090、0305699090</t>
  </si>
  <si>
    <t>黄腹鲽 Pleuronectes quadrituberculatus</t>
  </si>
  <si>
    <t>川鲽属Platichthys，也称江鲽属</t>
  </si>
  <si>
    <t>星突江鲽Platichthys stellatus</t>
  </si>
  <si>
    <t>黄金鲽鱼</t>
  </si>
  <si>
    <t>又名星斑川鲽，江鲽、鹰斑鲽、棘鲽、沼鲽、星点石鲽、珍珠鲽、黄金鲽等</t>
  </si>
  <si>
    <t xml:space="preserve">川鲽鱼、冻川鲽鱼
</t>
  </si>
  <si>
    <t>冻鲽鱼</t>
  </si>
  <si>
    <t>双线鲽 Lepidopsetta bilineata</t>
  </si>
  <si>
    <t>多耙双线鲽Lepidopsetta polyxystra</t>
  </si>
  <si>
    <t>箭齿鲽属 Atheresthes </t>
  </si>
  <si>
    <t>亚洲箭齿鲽 Atheresthes evermanni</t>
  </si>
  <si>
    <t>0303390000、0304890090</t>
  </si>
  <si>
    <t>美洲箭齿鲽Atheresthes stomias</t>
  </si>
  <si>
    <t>黄盖鲽属Limanda</t>
  </si>
  <si>
    <t>糙黄盖鲽Limanda aspera</t>
  </si>
  <si>
    <t>赫氏拟鲽 、赫氏鲽 、赫氏黃蓋鰈</t>
  </si>
  <si>
    <t xml:space="preserve">鮟鱇目 Lophiiformes </t>
  </si>
  <si>
    <t>鮟鱇科Lophiidae</t>
  </si>
  <si>
    <t>鮟鱇属Lophius</t>
  </si>
  <si>
    <t>钓鮟鱇鱼Lophius piscatorius,也称鮟鱇鱼</t>
  </si>
  <si>
    <t>鮟鱇鱼</t>
  </si>
  <si>
    <t>甲壳纲</t>
  </si>
  <si>
    <t>十足目</t>
  </si>
  <si>
    <t>长额虾科</t>
  </si>
  <si>
    <t>长额虾属</t>
  </si>
  <si>
    <t>北方长额虾
pandalus borealis</t>
  </si>
  <si>
    <t>北方长额虾、北极甜虾、北极虾、冰虾</t>
  </si>
  <si>
    <t>0306161200
0306161100
0306269090
0306161900</t>
  </si>
  <si>
    <t>0306161900</t>
  </si>
  <si>
    <t>牡丹虾                                       Pandalus platyceros</t>
  </si>
  <si>
    <t>牡丹虾</t>
  </si>
  <si>
    <t>0306161200                                                  0306161100                                                   0306161900                                       0306171100                                        0306171900</t>
  </si>
  <si>
    <t>藻虾科</t>
  </si>
  <si>
    <t>莱伯虾属</t>
  </si>
  <si>
    <t>格陵兰虾</t>
  </si>
  <si>
    <t>0306161100                                  0306161900                                             0306171100                           0306171900</t>
  </si>
  <si>
    <t>对虾科</t>
  </si>
  <si>
    <t>对虾属</t>
  </si>
  <si>
    <t>凡纳（滨）对虾
Penaeus vannamei（又为Litopenaeus vannamei）</t>
  </si>
  <si>
    <t>南美白对虾、白对虾、南美虾、南美白虾、南美对虾</t>
  </si>
  <si>
    <t>红对虾</t>
  </si>
  <si>
    <t>日本对虾属</t>
  </si>
  <si>
    <t>日本对虾
Marsupenaeus japonicus</t>
  </si>
  <si>
    <t>车虾、花虾、竹节虾、花尾虾、斑节虾</t>
  </si>
  <si>
    <t>口足目</t>
  </si>
  <si>
    <t>虾蛄科</t>
  </si>
  <si>
    <t>口虾蛄属</t>
  </si>
  <si>
    <t>口虾蛄
Oratosquilla oratoria</t>
  </si>
  <si>
    <t>虾蛄、螳螂虾、虾耙子、攋尿虾、虾公驼子、琵琶虾</t>
  </si>
  <si>
    <t>0306171900
0306299000</t>
  </si>
  <si>
    <t>0306149000</t>
  </si>
  <si>
    <t>0306149000
0306249900</t>
  </si>
  <si>
    <t>石蟹科</t>
  </si>
  <si>
    <t>拟石蟹属</t>
  </si>
  <si>
    <t>堪察加拟石蟹 
Paralithodes camtschaticus</t>
  </si>
  <si>
    <t>帝王蟹、勘察加拟石蟹、阿拉斯加蟹、岩蟹、皇帝蟹、红王蟹、阿拉斯加红王蟹</t>
  </si>
  <si>
    <t>扁足拟石蟹
Paralithodes platypus</t>
  </si>
  <si>
    <t>扁足拟石蟹、蓝王蟹</t>
  </si>
  <si>
    <t>石蟹属</t>
  </si>
  <si>
    <t>金霸王蟹
Lithodes aequispinus</t>
  </si>
  <si>
    <t>棕色/金色皇帝蟹、帝王蟹</t>
  </si>
  <si>
    <t>蜘蛛蟹科</t>
  </si>
  <si>
    <t>雪蟹属</t>
  </si>
  <si>
    <t>雪蟹
Chionoecetes spp.</t>
  </si>
  <si>
    <t>雪蟹、皮匠蟹、皇后蟹</t>
  </si>
  <si>
    <t>雪蟹、鳕蟹、松叶蟹、皇后蟹</t>
  </si>
  <si>
    <t>瓣鳃纲</t>
  </si>
  <si>
    <t>0308909090</t>
  </si>
  <si>
    <t>0307290090</t>
  </si>
  <si>
    <t>珍珠贝目</t>
  </si>
  <si>
    <t>扇贝科</t>
  </si>
  <si>
    <t>扇贝属</t>
  </si>
  <si>
    <t>扇贝
Placopecta magellanicus</t>
  </si>
  <si>
    <t>扇贝、海扇、海簸箕</t>
  </si>
  <si>
    <t>扇贝属
Placopecta（Placopecten）</t>
  </si>
  <si>
    <t>扇贝
Placopecta（Placopecten） magellanicus</t>
  </si>
  <si>
    <t>0307219090</t>
  </si>
  <si>
    <t>帘蛤目</t>
  </si>
  <si>
    <t>蛤蜊科（马珂蛤科）</t>
  </si>
  <si>
    <t>蛤蜊属（马珂蛤属）</t>
  </si>
  <si>
    <t>蛤蜊（马珂蛤）
Mactromeris spp.</t>
  </si>
  <si>
    <t>蛤蜊、马珂蛤</t>
  </si>
  <si>
    <t>0307791000</t>
  </si>
  <si>
    <t>Pseudocardium属</t>
  </si>
  <si>
    <t>库页岛马珂蛤
Pseudocardium sachalinense</t>
  </si>
  <si>
    <t>马珂蛤</t>
  </si>
  <si>
    <t>北极贝、兰花蚌</t>
  </si>
  <si>
    <t>头足纲</t>
  </si>
  <si>
    <t>乌贼目</t>
  </si>
  <si>
    <t>黵乌贼科</t>
  </si>
  <si>
    <t>贝乌贼属</t>
  </si>
  <si>
    <t>科曼多鱿鱼（红鱿）                            Berryteuthis magister</t>
  </si>
  <si>
    <t>鱿鱼</t>
  </si>
  <si>
    <t>乌贼目（十腕目）</t>
  </si>
  <si>
    <t>乌贼目所有种
Decapoda spp.（decapods spp.）</t>
  </si>
  <si>
    <t>乌贼、墨鱼、花枝</t>
  </si>
  <si>
    <t>0307490000</t>
  </si>
  <si>
    <t>管鱿目</t>
  </si>
  <si>
    <t>枪乌贼科</t>
  </si>
  <si>
    <t>枪乌贼属
Loligo</t>
  </si>
  <si>
    <t>鱿鱼、枪乌贼
Loligo</t>
  </si>
  <si>
    <t>鱿鱼、枪乌贼</t>
  </si>
  <si>
    <t>0307490000
0308909090</t>
  </si>
  <si>
    <t>北鱿属</t>
  </si>
  <si>
    <t>太平洋褶柔鱼
Todarodes pacificus</t>
  </si>
  <si>
    <t>太平洋褶柔鱼、鱿鱼、枪乌贼</t>
  </si>
  <si>
    <t>黵乌贼属</t>
  </si>
  <si>
    <t>贝乌贼berryteuthis magister</t>
  </si>
  <si>
    <t>鱿鱼、贝乌贼</t>
  </si>
  <si>
    <t>八腕目</t>
  </si>
  <si>
    <t>章鱼科</t>
  </si>
  <si>
    <t>章鱼属</t>
  </si>
  <si>
    <t>章鱼
Octopus</t>
  </si>
  <si>
    <t>章鱼</t>
  </si>
  <si>
    <t>章鱼、八爪鱼、望潮</t>
  </si>
  <si>
    <t>0307590000</t>
  </si>
  <si>
    <t>腹足纲</t>
  </si>
  <si>
    <t>0307601090</t>
  </si>
  <si>
    <t xml:space="preserve">新腹足目 </t>
  </si>
  <si>
    <t>峨螺科</t>
  </si>
  <si>
    <t>峨螺属</t>
  </si>
  <si>
    <t xml:space="preserve">卡民氏峨螺
Neptunea cumingii </t>
  </si>
  <si>
    <t>油螺、卡民氏峨螺</t>
  </si>
  <si>
    <t>峨螺、蛾螺</t>
  </si>
  <si>
    <t>北峨螺、北蛾螺、太妃螺</t>
  </si>
  <si>
    <t>0307990090</t>
  </si>
  <si>
    <t>日本海峨螺Buccinum Striatissimum</t>
  </si>
  <si>
    <t>日本海峨螺</t>
  </si>
  <si>
    <t>峨螺 Buccinum spp.</t>
  </si>
  <si>
    <t>海参纲</t>
  </si>
  <si>
    <t>0308190090</t>
  </si>
  <si>
    <t>仿刺参属</t>
  </si>
  <si>
    <t>枝手目</t>
  </si>
  <si>
    <t>刺参科</t>
  </si>
  <si>
    <t>海参、仿刺参</t>
  </si>
  <si>
    <t>钵水母纲</t>
  </si>
  <si>
    <t>根口水母目</t>
  </si>
  <si>
    <t>根口水母科</t>
  </si>
  <si>
    <t>海蜇属</t>
  </si>
  <si>
    <t>海蜇
Rhopilema spp.</t>
  </si>
  <si>
    <t>海蜇</t>
  </si>
  <si>
    <t>0308901990
0308309000</t>
  </si>
  <si>
    <t>褐藻纲
Phaeophyceae</t>
  </si>
  <si>
    <t>海带目
Laminariales</t>
  </si>
  <si>
    <t>海带科
Laminariaceae</t>
  </si>
  <si>
    <t>海带属
Laminaria</t>
  </si>
  <si>
    <t>海带
Laminaria spp.</t>
  </si>
  <si>
    <t>海带</t>
  </si>
  <si>
    <t>海带、昆布、江白菜</t>
  </si>
  <si>
    <t>南美尖尾无须鳕Macruronus Magellanicus</t>
  </si>
  <si>
    <t>双线鲽属Lepidopsetta</t>
  </si>
  <si>
    <t xml:space="preserve">0307439000 、 0307491000 、0307499000 </t>
    <phoneticPr fontId="1" type="noConversion"/>
  </si>
  <si>
    <t>Класс (纲)</t>
  </si>
  <si>
    <t>Отряд (目)</t>
  </si>
  <si>
    <t>Семейство (科)</t>
  </si>
  <si>
    <t>Род (属)</t>
  </si>
  <si>
    <t>Вид (种)</t>
  </si>
  <si>
    <t>Наименование продукции (商品名)</t>
  </si>
  <si>
    <t>Общепринятое название (俗名)</t>
  </si>
  <si>
    <t>Каракатица</t>
  </si>
  <si>
    <t>Луциан</t>
  </si>
  <si>
    <t>медуза,
съедобная ропилема (лат. Rhopilema esculentum)</t>
  </si>
  <si>
    <t>Терпуг северный однопёрый  (лат. Pleurogrammus monopterygius)</t>
  </si>
  <si>
    <t>Терпуг южный однопёрый , дальневосточный окунь (лат. Pleurogrammus azonus)</t>
  </si>
  <si>
    <t>Шипощёк длиннопёрый (лат. Sebastolobus macrochir)</t>
  </si>
  <si>
    <t>Треска грендландская (Gadus ogac)</t>
  </si>
  <si>
    <t>Карась красный морской  (лат. Pagrus major)</t>
  </si>
  <si>
    <t>Мойва (Mallotus villosus)</t>
  </si>
  <si>
    <t>Лосось Дунайский (Hucho hucho)</t>
  </si>
  <si>
    <t>Лосось Дунайский (Hucho bleekeri)</t>
  </si>
  <si>
    <t>Сардинелла (Sardinops sagax), (Sardinops melanostictus）</t>
  </si>
  <si>
    <t>Cельдь тихоокеанская (Clupea pallasii)</t>
  </si>
  <si>
    <t>Палтус  атлантический (лат. Hippoglossus hippoglossus)</t>
  </si>
  <si>
    <t xml:space="preserve"> Камбала морская (Lepidopsetta bilineata)</t>
  </si>
  <si>
    <t>Камбала морская (Lepidopsetta polyxystra)</t>
  </si>
  <si>
    <t xml:space="preserve"> Камбала звёздчатая, тихоокеанская речная камбала (лат. Platichthys stellatus)</t>
  </si>
  <si>
    <t>Удильщик европейский, европейский морской чёрт (лат. Lophius piscatorius)</t>
  </si>
  <si>
    <t>Камбала желтопёрая, камбала-червонец, желтопёрая лиманда, колючая лиманда (лат. Limanda aspera)</t>
  </si>
  <si>
    <t xml:space="preserve"> Креветка северная(лат. Pandalus borealis)</t>
  </si>
  <si>
    <t>Креветка гребенчатая (лат. Pandalus platyceros)</t>
  </si>
  <si>
    <t>格陵兰虾 Lebbeus groenlandicus</t>
  </si>
  <si>
    <t>Креветка тигровая (Penaeus vannamei), белая креветка (Litopenaeus vannamei)</t>
  </si>
  <si>
    <t>Креветка японская (Marsupenaeus japonicus)</t>
  </si>
  <si>
    <t>Краб синий (Paralithodes platypus)</t>
  </si>
  <si>
    <t>Краб равношипый (Lithodes aequispinus)</t>
  </si>
  <si>
    <t>Гребешок морской(Placopecta magellanicus)</t>
  </si>
  <si>
    <t>Гребешок морской (Placopecta（Placopecten) magellanicus)</t>
  </si>
  <si>
    <t>Терпуг красный, зайцеголовый терпуг, курильский терпуг, курильский красный терпуг (лат. Hexagrammos lagocephalus)</t>
  </si>
  <si>
    <t>Терпуг американский, десятилинейный терпуг (лат. Hexagrammos decagrammus)</t>
  </si>
  <si>
    <t>Терпуг бурый, восьмилинейный терпуг (лат. Hexagrammos octogrammus)</t>
  </si>
  <si>
    <t>Морской окунь (лат. Sebastes matsubarai)</t>
  </si>
  <si>
    <t>Окунь клюворылый морской, клювач (лат. Sebastes mentella)</t>
  </si>
  <si>
    <t>Хек или Серебристая мерлуза (Merluccius bilinearis)</t>
  </si>
  <si>
    <t>Макрурус малоглазый, гигантский макрурус, малоглазый долгохвост (лат. Albatrossia pectoralis)</t>
  </si>
  <si>
    <t>Треска красная (лат. Pseudophycis bachus)</t>
  </si>
  <si>
    <t>Берикс (Hispidoberyx ambagiosus)</t>
  </si>
  <si>
    <t>Косатка (плеть) (лат. Pseudobagrus ussuriensis)</t>
  </si>
  <si>
    <t>Угорь морской (морская щука, конусообразный угорь) (лат. Cynoponticus coniceps)</t>
  </si>
  <si>
    <t>Пампано (лат. Peprilus medius)</t>
  </si>
  <si>
    <t>Масляная рыба (Эсколар) (лат. Lepidocybium flavobrunneum )</t>
  </si>
  <si>
    <t>Рыба-сабля обыкновенная, обыкновенный волосохвост, сабля-рыба (Trichiurus lepturus)</t>
  </si>
  <si>
    <t>Луциан краснопёрый темнобровый (лат. Lutjanus sanguineus)</t>
  </si>
  <si>
    <t>Летрин японский, высокотелый японский свинорыл (лат. Lethrinus haematopterus)</t>
  </si>
  <si>
    <t>Терпуг (лат. Hexagrammos otakii)</t>
  </si>
  <si>
    <t>Пеламида, сарда
атлантическая пеламида, западноатлантическая пеламида (лат. Sarda sarda)</t>
  </si>
  <si>
    <t xml:space="preserve">Полосатый полосатый, скипджек, океанский бонито (лат. Katsuwonus pelamis)	</t>
  </si>
  <si>
    <t>Макрель мелкопятнистая, японская макрель, японская королевская макрель (лат. Scomberomorus niphonius)</t>
  </si>
  <si>
    <t>Скумбрия ( Scomber scombrus)</t>
  </si>
  <si>
    <t>Тунец желтопёрый, желтохвостый тунец (лат. Thunnus albacares)</t>
  </si>
  <si>
    <t>Горбыль южный желтый (лат. Larimichthys pamoides)</t>
  </si>
  <si>
    <t>Горбыль (лат. Collichthys niveatus)</t>
  </si>
  <si>
    <t>Пальцепер четырехпалый (лат. Eleutheronema rhadinum)</t>
  </si>
  <si>
    <t>Миихт (Горбылевые (Крокеры)) (лат. Miichthys miiuy)</t>
  </si>
  <si>
    <t>Корифена большая (Корифена обыкновенная, Макрель золотая, Макрель золотистая, Дорадо золотистый) (лат. Coryphaena hippurus)</t>
  </si>
  <si>
    <t>Рыба-кабан японская (Шилопер японский) (лат. Pentaceros japonicus)</t>
  </si>
  <si>
    <t>Козобородка желтая (Султанка желтая) - (лат. Upeneus sulphureus)</t>
  </si>
  <si>
    <t>Сендеронг (areolatus) - (лат. Plectropomus areolatus)</t>
  </si>
  <si>
    <t>Окунь китайский (Ауха) (лат. Siniperca chuatsi)</t>
  </si>
  <si>
    <t>Atlantoraja castelnaui</t>
  </si>
  <si>
    <t>Raja porosa</t>
  </si>
  <si>
    <t>Pleurogrammus azonus</t>
  </si>
  <si>
    <t>Hexagrammos agrammus</t>
  </si>
  <si>
    <t>Hexagrammos lagocephalus</t>
  </si>
  <si>
    <t>Hexagrammos decagrammus</t>
  </si>
  <si>
    <t>Hexagrammos octogrammus</t>
  </si>
  <si>
    <t>Hexagrammos stelleri</t>
  </si>
  <si>
    <t>Hexagrammos otakii</t>
  </si>
  <si>
    <t>Sebastolobus macrochir</t>
  </si>
  <si>
    <t>Sebastes alutus</t>
  </si>
  <si>
    <t>Sebastes matsubarai</t>
  </si>
  <si>
    <t>Sebastes glaucus</t>
  </si>
  <si>
    <t>Sebastes mentella</t>
  </si>
  <si>
    <t>Macruronus Magellanicus</t>
  </si>
  <si>
    <t>Merluccius bilinearis</t>
  </si>
  <si>
    <t>Melanogrammus aeglefinus</t>
  </si>
  <si>
    <t>Eleginus gracilis</t>
  </si>
  <si>
    <t>Micromesistius poutassou</t>
  </si>
  <si>
    <t>Pollachius virens</t>
  </si>
  <si>
    <t>Pseudophycis bachus</t>
  </si>
  <si>
    <t>Thamnaconus septentrionalis</t>
  </si>
  <si>
    <t>Hispidoberyx ambagiosus</t>
  </si>
  <si>
    <t>Silurus asotus</t>
  </si>
  <si>
    <t>Pseudobagrus ussuriensis</t>
  </si>
  <si>
    <t>Cynoponticus coniceps</t>
  </si>
  <si>
    <t>Peprilus medius</t>
  </si>
  <si>
    <t>Trichiurus lepturus</t>
  </si>
  <si>
    <t>Lepturacanthus savala</t>
  </si>
  <si>
    <t>Lutjanus erythropterus</t>
  </si>
  <si>
    <t>Lutjanus russelli</t>
  </si>
  <si>
    <t>Pagrus major</t>
  </si>
  <si>
    <t>Lethrinus haematopterus</t>
  </si>
  <si>
    <t>Eleutheronema rhadinum</t>
  </si>
  <si>
    <t>Katsuwonus pelamis</t>
  </si>
  <si>
    <t>Scomber japonicus</t>
  </si>
  <si>
    <t>Scomber australasicus</t>
  </si>
  <si>
    <t>Thunnus albacares</t>
  </si>
  <si>
    <t>Sillago sihama</t>
  </si>
  <si>
    <t>Pseudocaranx dentex</t>
  </si>
  <si>
    <t>Trachurus japonicus</t>
  </si>
  <si>
    <t>Larimichthys crocea</t>
  </si>
  <si>
    <t>Larimichthys polyactis</t>
  </si>
  <si>
    <t>Collichthys niveatus</t>
  </si>
  <si>
    <t>Miichthys miiuy</t>
  </si>
  <si>
    <t>Coryphaena hippurus</t>
  </si>
  <si>
    <t>Pentaceros japonicus</t>
  </si>
  <si>
    <t>Upeneus sulphureus</t>
  </si>
  <si>
    <t>Upeneus moluccensis</t>
  </si>
  <si>
    <t>Plectropomus areolatus</t>
  </si>
  <si>
    <t>Siniperca chuatsi</t>
  </si>
  <si>
    <t>Abramis brama</t>
  </si>
  <si>
    <t>Hypophthalmichthys nobilis</t>
  </si>
  <si>
    <t>Cyprinus carpio</t>
  </si>
  <si>
    <t>Carassius auratus</t>
  </si>
  <si>
    <t>Parabramis pekinensis</t>
  </si>
  <si>
    <t>Myripristis murdjan</t>
  </si>
  <si>
    <t>Mallotus villosus</t>
  </si>
  <si>
    <t>Osmerus mordax</t>
  </si>
  <si>
    <t>Cololabis saira</t>
  </si>
  <si>
    <t>Salmo salar</t>
  </si>
  <si>
    <t>Hucho hucho</t>
  </si>
  <si>
    <t>Hucho bleekeri</t>
  </si>
  <si>
    <t>Oncorhynchus kisutch</t>
  </si>
  <si>
    <t>Oncorhynchus gorbuscha</t>
  </si>
  <si>
    <t>Oncorhynchus rhodurus</t>
  </si>
  <si>
    <t>Oncorhynchus masou</t>
  </si>
  <si>
    <t>Oncorhynchus nerka</t>
  </si>
  <si>
    <t>Oncorhynchus keta</t>
  </si>
  <si>
    <t>Oncorhynchus tshawytscha</t>
  </si>
  <si>
    <t>Oncorhynchus aguabonita</t>
  </si>
  <si>
    <t>Salvelinus namaycush</t>
  </si>
  <si>
    <t>Coregonus clupeaformis</t>
  </si>
  <si>
    <t>Stenodus leucichthys</t>
  </si>
  <si>
    <t>Umbra krameri</t>
  </si>
  <si>
    <t>Esox lucius</t>
  </si>
  <si>
    <t>Ilisha elongata</t>
  </si>
  <si>
    <t>Sardina pilchardus</t>
  </si>
  <si>
    <t>Clupea pallasii</t>
  </si>
  <si>
    <t>Clupea harengus</t>
  </si>
  <si>
    <t>Alosa alosa</t>
  </si>
  <si>
    <t>Hippoglossus hippoglossus</t>
  </si>
  <si>
    <t>Reinhardtius hippoglossoides</t>
  </si>
  <si>
    <t>Pleuronectes platessa</t>
  </si>
  <si>
    <t>Platichthys stellatus</t>
  </si>
  <si>
    <t>Lepidopsetta polyxystra</t>
  </si>
  <si>
    <t>Atheresthes stomias</t>
  </si>
  <si>
    <t>Limanda aspera</t>
  </si>
  <si>
    <t>pandalus borealis</t>
  </si>
  <si>
    <t>Marsupenaeus japonicus</t>
  </si>
  <si>
    <t>Oratosquilla oratoria</t>
  </si>
  <si>
    <t>Paralithodes camtschaticus</t>
  </si>
  <si>
    <t>Paralithodes platypus</t>
  </si>
  <si>
    <t>Lithodes aequispinus</t>
  </si>
  <si>
    <t>Chionoecetes spp.</t>
  </si>
  <si>
    <t>Placopecta magellanicus</t>
  </si>
  <si>
    <t>Mactromeris spp.</t>
  </si>
  <si>
    <t>Pseudocardium sachalinense</t>
  </si>
  <si>
    <t>Loligo</t>
  </si>
  <si>
    <t>Todarodes pacificus</t>
  </si>
  <si>
    <t>berryteuthis magister</t>
  </si>
  <si>
    <t>Octopus</t>
  </si>
  <si>
    <t>Buccinum undatum</t>
  </si>
  <si>
    <t>Buccinum Striatissimum</t>
  </si>
  <si>
    <t>Apostichopus spp.</t>
  </si>
  <si>
    <t>Rhopilema spp.</t>
  </si>
  <si>
    <t>Laminaria spp.</t>
  </si>
  <si>
    <t>Sprattus sprattus</t>
  </si>
  <si>
    <t>Lepidopsetta bilineata</t>
  </si>
  <si>
    <t>Atheresthes evermanni</t>
  </si>
  <si>
    <t>Pleuronectes quadrituberculatus</t>
  </si>
  <si>
    <t>Berryteuthis magister</t>
  </si>
  <si>
    <t>Прочая креветка</t>
  </si>
  <si>
    <t>Латинские названия</t>
  </si>
  <si>
    <t>Pandalus platyceros</t>
  </si>
  <si>
    <t>北峨螺
Buccinum undatum</t>
  </si>
  <si>
    <t>仿刺参
Apostichopus spp.</t>
  </si>
  <si>
    <t>Скат японский  (лат. Raja porosa синоним Okamejei kenojei)</t>
  </si>
  <si>
    <t>Пикша (Melanogrammus aeglefinus)</t>
  </si>
  <si>
    <t>Путассу северная  (Micromesistius poutassou)</t>
  </si>
  <si>
    <t>Сайда (Pollachius virens)</t>
  </si>
  <si>
    <t>Минтай (Theragra chalcogramma)</t>
  </si>
  <si>
    <t>Луциан краснопёрый, длиннопёрый луциан (лат. Lutjanus erythropterus)</t>
  </si>
  <si>
    <t xml:space="preserve"> Скумбрия австралийская (лат. Scomber australasicus)</t>
  </si>
  <si>
    <t>Каранкс  зубатый (лат. Pseudocaranx dentex)</t>
  </si>
  <si>
    <t>Ставрида японская (лат. Trachurus japonicus)</t>
  </si>
  <si>
    <t>Горбыль большой жёлтый (лат. Larimichthys crocea)</t>
  </si>
  <si>
    <t>Горбыль малый жёлтый  (лат. Larimichthys polyactis)</t>
  </si>
  <si>
    <t>Theragra chalcogramma</t>
  </si>
  <si>
    <t>Gadus macrocephalus</t>
  </si>
  <si>
    <t>Lepidocybium flavobrunneum</t>
  </si>
  <si>
    <t>Leuciscus waleckii</t>
  </si>
  <si>
    <t>Brachymystax lenok</t>
  </si>
  <si>
    <t>Lophius piscatorius</t>
  </si>
  <si>
    <t>не указано</t>
  </si>
  <si>
    <t>Карп, сазан (Cyprinus carpio)</t>
  </si>
  <si>
    <t>Карась (лат. Carassius auratus)</t>
  </si>
  <si>
    <t>Уклей монгольский (лат. Culter mongolicus)</t>
  </si>
  <si>
    <t>Лещ белый амурский (лат. Parabramis pekinensis)</t>
  </si>
  <si>
    <t>Мурджан (Рыба-солдат большеглазая)</t>
  </si>
  <si>
    <t>Корюшка азиатская</t>
  </si>
  <si>
    <t>Сайра (лат. Cololabis saira)</t>
  </si>
  <si>
    <t>Ленок (Brachymystax lenok)</t>
  </si>
  <si>
    <t>Кижуч</t>
  </si>
  <si>
    <t>Горбуша</t>
  </si>
  <si>
    <t>Сима</t>
  </si>
  <si>
    <t>Нерка</t>
  </si>
  <si>
    <t>Кета</t>
  </si>
  <si>
    <t>Форель золотая</t>
  </si>
  <si>
    <t xml:space="preserve">не определено </t>
  </si>
  <si>
    <t>Голец-кристивомер озерный (лат. Salvelinus namaycush)</t>
  </si>
  <si>
    <t>Сиг сельдевидный (Сиг американский)</t>
  </si>
  <si>
    <t>Евдошка европейская</t>
  </si>
  <si>
    <t>Щука (Щука обыкновенная)</t>
  </si>
  <si>
    <t>Сельдт-илиша (Илиша восточная, Шэд индийский)</t>
  </si>
  <si>
    <t>Сардина тихоокеанская (Сардина калифорнийская, Сардина японская, Сардина австралийская, Сардинопс тихоокеанский, Сардинопс японский, Сардинопс австралийский)</t>
  </si>
  <si>
    <t>Алоза европейская</t>
  </si>
  <si>
    <t>Шпрот (Шпрот европейский, Шпрот балтийский, Килька европейская, Килька балтийская, Килька черноморская)</t>
  </si>
  <si>
    <t xml:space="preserve">Краб-стригун обыкновенный </t>
  </si>
  <si>
    <t>Спизула сахалинская (лат. Spisula sachalinensis)</t>
  </si>
  <si>
    <t xml:space="preserve">Командорский кальмар (лат. Berryteuthis magister) </t>
  </si>
  <si>
    <t>Осьминог</t>
  </si>
  <si>
    <t>Мактры</t>
  </si>
  <si>
    <t>Терпуг однолинейный  (лат. Hexagrammos agrammus)</t>
  </si>
  <si>
    <t>Терпуг пятнистый, терпуг Стеллера (лат. Hexagrammos stelleri)</t>
  </si>
  <si>
    <t>Клювач тихоокеанский (лат. Sebastes alutus)</t>
  </si>
  <si>
    <t>Окунь норвежский морской, золотистый морской ёрш (лат. Sebastes norvegicus) либо (лат. Sebastes marinus)</t>
  </si>
  <si>
    <t>Окунь голубой морской, широколобый морской окунь (лат. Sebastes glaucus)</t>
  </si>
  <si>
    <t xml:space="preserve"> Макруронус американский, аргентинский макруронус, длиннохвостая мерлуза (лат. Macruronus magellanicus)</t>
  </si>
  <si>
    <t>Навага дальневосточная (лат. Eleginus gracilis)</t>
  </si>
  <si>
    <t>Треска  атлантическая (Gadus morhua)</t>
  </si>
  <si>
    <t xml:space="preserve"> Треска тихоокеанская (Gadus macrocephalus)</t>
  </si>
  <si>
    <t>Сом амурский, дальневосточный сом (лат. Silurus asotus)</t>
  </si>
  <si>
    <t>Скумбрия японская, восточная скумбрия (лат. Scomber japonicus)</t>
  </si>
  <si>
    <t>Путассу Северный(Sillago sihama)</t>
  </si>
  <si>
    <t>Козобородка  чернохвостая(лат. Upeneus moluccensis)</t>
  </si>
  <si>
    <t>Чебак амурский, амурский язь (лат. Leuciscus waleckii); обыкновенный верхогляд (лат. Chanodichthys erythropterus)</t>
  </si>
  <si>
    <t>Лещ обыкновенный(Abramis brama)</t>
  </si>
  <si>
    <t>Солнечник японский  (лат. Zeus faber)</t>
  </si>
  <si>
    <t>Сардина, европейская сардина, сардина-пильчард (лат. Sardina pilchardus)</t>
  </si>
  <si>
    <t>Cельдь атлантическая, многопозвонковая сельдь (лат. Clupea harengus)</t>
  </si>
  <si>
    <t>Палтус атлантический белокорый, атлантический палтус (лат. Hippoglossus hippoglossus)</t>
  </si>
  <si>
    <t>Палтус чёрный, синекорый палтус, гренландский палтус (лат. Reinhardtius hippoglossoides)</t>
  </si>
  <si>
    <t>Камбала морская (лат. Pleuronectes platessa)</t>
  </si>
  <si>
    <t>Камбала желтобрюхая  (лат. Pleuronectes quadrituberculatus)</t>
  </si>
  <si>
    <t>Палтус азиатский стрелозубый (Atheresthes evermanni)</t>
  </si>
  <si>
    <t>Палтус американский стрелозубый (Atheresthes stomias)</t>
  </si>
  <si>
    <t>Креветка гренландская. Lebbeus groenlandicus</t>
  </si>
  <si>
    <t>Краб камчатский (королевский), (лат. Paralithodes camtschaticus)</t>
  </si>
  <si>
    <t>дальневосточный трепанг (лат. Apostichopus japonicus)</t>
  </si>
  <si>
    <t>Ропилема съедобная  (лат. Rhopilema esculentum)</t>
  </si>
  <si>
    <t xml:space="preserve">Волосозуб японский </t>
  </si>
  <si>
    <t>Сёмга, атлантический лосось  (лат. Salmo salar)</t>
  </si>
  <si>
    <t>Наименование видов биоресурсов (рус.)</t>
  </si>
  <si>
    <t>Заурида восточная  (лат. Saurida elongata)</t>
  </si>
  <si>
    <t>Спинорог умеренный (лат. Thamnaconus modestus)</t>
  </si>
  <si>
    <t>Чавыча (лат. Oncorhynchus tshawytscha)</t>
  </si>
  <si>
    <t>Шпрот европейский (лат. Sprattus sprattus)</t>
  </si>
  <si>
    <t>Кальмар, стрельчатый кальмар</t>
  </si>
  <si>
    <t>Кальмар тихоокеанский  (лат. Todarodes pacificus)</t>
  </si>
  <si>
    <t>Трубач (Neptunea cumingii)</t>
  </si>
  <si>
    <t>Трубач</t>
  </si>
  <si>
    <t>Трубач японский (Buccinum Striatissimum)</t>
  </si>
  <si>
    <t>тигровая креветка</t>
  </si>
  <si>
    <t>Sardinops melanostictus</t>
  </si>
  <si>
    <t>Sebastes marinus</t>
  </si>
  <si>
    <t>Sebastes norvegicus</t>
  </si>
  <si>
    <t>Lebbeus groenlandicus</t>
  </si>
  <si>
    <t>Litopenaeus vannamei</t>
  </si>
  <si>
    <t>Coregonus spp.</t>
  </si>
  <si>
    <t>Stenodus spp.</t>
  </si>
  <si>
    <t>Limanda Aspera</t>
  </si>
  <si>
    <t>Urophycis spp.</t>
  </si>
  <si>
    <t>Saurida elongata</t>
  </si>
  <si>
    <t>Gadus morhua</t>
  </si>
  <si>
    <t>Pleurogrammus monopterygius</t>
  </si>
  <si>
    <t>Buccinum spp.</t>
  </si>
  <si>
    <t>Gadus ogac</t>
  </si>
  <si>
    <t>Esox spp.</t>
  </si>
  <si>
    <t>Cucumaria japonica</t>
  </si>
  <si>
    <t>Lutjanus sanguineus</t>
  </si>
  <si>
    <t>Salvelinus spp.</t>
  </si>
  <si>
    <t>Chinoecetes bairdi</t>
  </si>
  <si>
    <t>Sarda Sarda</t>
  </si>
  <si>
    <t>Chinopecetes Opilio</t>
  </si>
  <si>
    <t>Thymallus spp.</t>
  </si>
  <si>
    <t>Ameiurus spp.</t>
  </si>
  <si>
    <t>Neptunea cumingii</t>
  </si>
  <si>
    <t>Scomberomorus niphonius</t>
  </si>
  <si>
    <t>Anguilla spp.</t>
  </si>
  <si>
    <t>Culter mongolicus</t>
  </si>
  <si>
    <t>Scomber scombrus</t>
  </si>
  <si>
    <t>Arctoscopus japonicus</t>
  </si>
  <si>
    <t>Epinephelus spp.</t>
  </si>
  <si>
    <t>Larimichthys pamoides</t>
  </si>
  <si>
    <t>Oncorhynchus spp.</t>
  </si>
  <si>
    <t>Sepiida spp.</t>
  </si>
  <si>
    <t>Merluccius spp.</t>
  </si>
  <si>
    <t>Brachymystax spp.</t>
  </si>
  <si>
    <t>Albatrossia pectoralis</t>
  </si>
  <si>
    <t>Amoya spp.</t>
  </si>
  <si>
    <t>Hippoglossus stenolepis</t>
  </si>
  <si>
    <t>Sardinella spp.</t>
  </si>
  <si>
    <t>Raja spp.</t>
  </si>
  <si>
    <t>Salanx spp.</t>
  </si>
  <si>
    <t>Hucho spp.</t>
  </si>
  <si>
    <t>Scomberesox saurus</t>
  </si>
  <si>
    <t>Salmo spp.</t>
  </si>
  <si>
    <t>Sardinops sagax (Sardinops melanostictus)</t>
  </si>
  <si>
    <t>Zeus faber</t>
  </si>
  <si>
    <t>Виды разрешенные для экспорта из России в Китай</t>
  </si>
  <si>
    <t>Placopecta (Placopecten) magellanicus</t>
  </si>
  <si>
    <t>Penaeus vannamei (Litopenaeus vannamei)</t>
  </si>
  <si>
    <t>Decapoda spp. (decapods spp.)</t>
  </si>
  <si>
    <t>Sebastes norvegicus (Sebastes marinus)</t>
  </si>
  <si>
    <r>
      <t>Толстолобик пёстрый  (</t>
    </r>
    <r>
      <rPr>
        <i/>
        <sz val="14"/>
        <rFont val="Times New Roman"/>
        <family val="1"/>
        <charset val="204"/>
      </rPr>
      <t>Hypophthalmichthys nobilis</t>
    </r>
    <r>
      <rPr>
        <sz val="14"/>
        <rFont val="Times New Roman"/>
        <family val="1"/>
        <charset val="204"/>
      </rPr>
      <t>)</t>
    </r>
  </si>
  <si>
    <r>
      <t>Сайра атлантическая, атлантическая макрелещука, атлантическая скумбрещука (</t>
    </r>
    <r>
      <rPr>
        <i/>
        <sz val="14"/>
        <rFont val="Times New Roman"/>
        <family val="1"/>
        <charset val="204"/>
      </rPr>
      <t>Scomberesox saurus saurus</t>
    </r>
    <r>
      <rPr>
        <sz val="14"/>
        <rFont val="Times New Roman"/>
        <family val="1"/>
        <charset val="204"/>
      </rPr>
      <t>)</t>
    </r>
  </si>
  <si>
    <r>
      <t>Нельма, белорыбица (</t>
    </r>
    <r>
      <rPr>
        <i/>
        <sz val="14"/>
        <rFont val="Times New Roman"/>
        <family val="1"/>
        <charset val="204"/>
      </rPr>
      <t>лат.</t>
    </r>
    <r>
      <rPr>
        <sz val="14"/>
        <rFont val="Times New Roman"/>
        <family val="1"/>
        <charset val="204"/>
      </rPr>
      <t> </t>
    </r>
    <r>
      <rPr>
        <i/>
        <sz val="14"/>
        <rFont val="Times New Roman"/>
        <family val="1"/>
        <charset val="204"/>
      </rPr>
      <t>Stenodus leucichthys</t>
    </r>
    <r>
      <rPr>
        <sz val="14"/>
        <rFont val="Times New Roman"/>
        <family val="1"/>
        <charset val="204"/>
      </rPr>
      <t>)</t>
    </r>
  </si>
  <si>
    <r>
      <t>双线鲽属</t>
    </r>
    <r>
      <rPr>
        <i/>
        <sz val="14"/>
        <rFont val="Times New Roman"/>
        <family val="1"/>
        <charset val="204"/>
      </rPr>
      <t>Lepidopsetta</t>
    </r>
  </si>
  <si>
    <t>Тигровая креветка 红对虾 [冷冻等]</t>
  </si>
  <si>
    <t>Каталог названий видов водных биоресурсов (рус., англ, кит. языки) и HS код</t>
  </si>
  <si>
    <t>Для экспорта в Китай рыбной продукции, необходимо, чтобы вид продукции (вид биоресурса) был аккредитован китайской стороной</t>
  </si>
  <si>
    <t>Набор HS Кодов ( HS编码 )</t>
  </si>
  <si>
    <t>Скат (лат. Atlantoraja castelnaui)</t>
  </si>
  <si>
    <t>Актуальный каталог для России находится по адресу: http://43.248.49.223/AP_InformationSearchCountry.aspx?type=%u6c34%u4ea7</t>
  </si>
  <si>
    <t>Загранаппарат Росрыболовства в Китае</t>
  </si>
  <si>
    <t>+86-178-01-22-6181</t>
  </si>
  <si>
    <t>Михеев С.В. сот.тел</t>
  </si>
  <si>
    <t>Авласевич Е.О. сот.тел</t>
  </si>
  <si>
    <t>+86-130-31-10-7115</t>
  </si>
  <si>
    <t>e-mail</t>
  </si>
  <si>
    <t>pr-china@fishcom.ru</t>
  </si>
  <si>
    <t>Зеленым отмечены строки видов биоресурсов, разрешенных для экпорта из России в Китай. Желтым, те объекты, где латинские названия лишь приблеженно схожи (см.полное латинское название). Красным - объекты водных биоресурсов, не допущенные на рынок Китая (для России).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</si>
</sst>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4">
    <font>
      <sz val="12"/>
      <name val="宋体"/>
      <charset val="134"/>
    </font>
    <font>
      <sz val="9"/>
      <name val="宋体"/>
      <charset val="13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333333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宋体"/>
      <charset val="204"/>
    </font>
    <font>
      <i/>
      <sz val="14"/>
      <color theme="4" tint="-0.249977111117893"/>
      <name val="Times New Roman"/>
      <family val="1"/>
      <charset val="204"/>
    </font>
    <font>
      <sz val="8"/>
      <name val="宋体"/>
      <charset val="134"/>
    </font>
    <font>
      <u/>
      <sz val="12"/>
      <color theme="10"/>
      <name val="宋体"/>
      <charset val="134"/>
    </font>
    <font>
      <sz val="14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>
      <alignment vertical="center"/>
    </xf>
    <xf numFmtId="0" fontId="6" fillId="0" borderId="0" xfId="0" applyFont="1" applyBorder="1" applyAlignment="1"/>
    <xf numFmtId="0" fontId="6" fillId="0" borderId="0" xfId="0" applyFont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quotePrefix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</xf>
    <xf numFmtId="0" fontId="6" fillId="0" borderId="1" xfId="0" applyFont="1" applyBorder="1" applyAlignment="1"/>
    <xf numFmtId="0" fontId="6" fillId="0" borderId="1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AC08F"/>
      <rgbColor rgb="00E36C09"/>
    </indexedColors>
    <mruColors>
      <color rgb="FFFFA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-china@fishco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C036-BB8F-4EBD-9620-D228B173639F}">
  <dimension ref="A2:CS182"/>
  <sheetViews>
    <sheetView tabSelected="1" zoomScale="80" zoomScaleNormal="80" workbookViewId="0">
      <selection activeCell="D4" sqref="D4"/>
    </sheetView>
  </sheetViews>
  <sheetFormatPr defaultColWidth="28.625" defaultRowHeight="18.75"/>
  <cols>
    <col min="1" max="3" width="28.625" style="1"/>
    <col min="4" max="4" width="35.625" style="2" customWidth="1"/>
    <col min="5" max="5" width="40" style="2" customWidth="1"/>
    <col min="6" max="6" width="38.75" style="2" customWidth="1"/>
    <col min="7" max="10" width="28.625" style="1"/>
    <col min="11" max="11" width="33.75" style="1" customWidth="1"/>
    <col min="12" max="96" width="28.625" style="31"/>
    <col min="97" max="16384" width="28.625" style="1"/>
  </cols>
  <sheetData>
    <row r="2" spans="1:97" ht="22.5">
      <c r="A2" s="40" t="s">
        <v>967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97">
      <c r="A3" s="34" t="s">
        <v>968</v>
      </c>
    </row>
    <row r="4" spans="1:97">
      <c r="A4" s="35" t="s">
        <v>971</v>
      </c>
    </row>
    <row r="5" spans="1:97">
      <c r="A5" s="34" t="s">
        <v>979</v>
      </c>
    </row>
    <row r="6" spans="1:97">
      <c r="A6" s="34"/>
    </row>
    <row r="7" spans="1:97" s="5" customFormat="1" ht="37.5">
      <c r="A7" s="4" t="s">
        <v>969</v>
      </c>
      <c r="B7" s="4" t="s">
        <v>645</v>
      </c>
      <c r="C7" s="4" t="s">
        <v>646</v>
      </c>
      <c r="D7" s="4" t="s">
        <v>820</v>
      </c>
      <c r="E7" s="3" t="s">
        <v>900</v>
      </c>
      <c r="F7" s="3" t="s">
        <v>957</v>
      </c>
      <c r="G7" s="4" t="s">
        <v>641</v>
      </c>
      <c r="H7" s="4" t="s">
        <v>642</v>
      </c>
      <c r="I7" s="4" t="s">
        <v>643</v>
      </c>
      <c r="J7" s="4" t="s">
        <v>644</v>
      </c>
      <c r="K7" s="4" t="s">
        <v>647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27"/>
    </row>
    <row r="8" spans="1:97" s="21" customFormat="1" ht="56.25">
      <c r="A8" s="20" t="s">
        <v>10</v>
      </c>
      <c r="B8" s="20" t="s">
        <v>6</v>
      </c>
      <c r="C8" s="20" t="s">
        <v>9</v>
      </c>
      <c r="D8" s="20" t="s">
        <v>707</v>
      </c>
      <c r="E8" s="20" t="s">
        <v>970</v>
      </c>
      <c r="F8" s="20" t="str">
        <f>IFERROR("не разрешен для экспорта",VLOOKUP((LEFT(D8,FIND(" ",D8))),'Виды разрешенные '!$C$1:$D$157,2,FALSE))</f>
        <v>не разрешен для экспорта</v>
      </c>
      <c r="G8" s="20" t="s">
        <v>1</v>
      </c>
      <c r="H8" s="20" t="s">
        <v>7</v>
      </c>
      <c r="I8" s="20" t="s">
        <v>5</v>
      </c>
      <c r="J8" s="20" t="s">
        <v>8</v>
      </c>
      <c r="K8" s="20" t="s">
        <v>3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28"/>
    </row>
    <row r="9" spans="1:97" s="14" customFormat="1" ht="56.25">
      <c r="A9" s="13" t="s">
        <v>15</v>
      </c>
      <c r="B9" s="13" t="s">
        <v>12</v>
      </c>
      <c r="C9" s="13" t="s">
        <v>13</v>
      </c>
      <c r="D9" s="14" t="s">
        <v>708</v>
      </c>
      <c r="E9" s="13" t="s">
        <v>824</v>
      </c>
      <c r="F9" s="13" t="str">
        <f>VLOOKUP(D9,'Виды разрешенные '!$B$1:$B$157,1,FALSE)</f>
        <v>Raja porosa</v>
      </c>
      <c r="G9" s="13" t="s">
        <v>1</v>
      </c>
      <c r="H9" s="13" t="s">
        <v>7</v>
      </c>
      <c r="I9" s="13" t="s">
        <v>5</v>
      </c>
      <c r="J9" s="13" t="s">
        <v>11</v>
      </c>
      <c r="K9" s="13" t="s">
        <v>14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29"/>
    </row>
    <row r="10" spans="1:97" s="14" customFormat="1" ht="56.25">
      <c r="A10" s="13" t="s">
        <v>2</v>
      </c>
      <c r="B10" s="13" t="s">
        <v>22</v>
      </c>
      <c r="C10" s="13" t="s">
        <v>23</v>
      </c>
      <c r="D10" s="14" t="s">
        <v>922</v>
      </c>
      <c r="E10" s="13" t="s">
        <v>651</v>
      </c>
      <c r="F10" s="13" t="str">
        <f>VLOOKUP(D10,'Виды разрешенные '!$B$1:$B$157,1,FALSE)</f>
        <v>Pleurogrammus monopterygius</v>
      </c>
      <c r="G10" s="14" t="s">
        <v>17</v>
      </c>
      <c r="H10" s="13" t="s">
        <v>19</v>
      </c>
      <c r="I10" s="13" t="s">
        <v>20</v>
      </c>
      <c r="J10" s="13" t="s">
        <v>21</v>
      </c>
      <c r="K10" s="13" t="s">
        <v>24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29"/>
    </row>
    <row r="11" spans="1:97" s="14" customFormat="1" ht="56.25">
      <c r="A11" s="13" t="s">
        <v>27</v>
      </c>
      <c r="B11" s="13" t="s">
        <v>25</v>
      </c>
      <c r="C11" s="13" t="s">
        <v>26</v>
      </c>
      <c r="D11" s="14" t="s">
        <v>709</v>
      </c>
      <c r="E11" s="13" t="s">
        <v>652</v>
      </c>
      <c r="F11" s="13" t="str">
        <f>VLOOKUP(D11,'Виды разрешенные '!$B$1:$B$157,1,FALSE)</f>
        <v>Pleurogrammus azonus</v>
      </c>
      <c r="G11" s="14" t="s">
        <v>17</v>
      </c>
      <c r="H11" s="13" t="s">
        <v>19</v>
      </c>
      <c r="I11" s="13" t="s">
        <v>20</v>
      </c>
      <c r="J11" s="13" t="s">
        <v>21</v>
      </c>
      <c r="K11" s="13" t="s">
        <v>26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29"/>
    </row>
    <row r="12" spans="1:97" s="14" customFormat="1" ht="37.5">
      <c r="A12" s="13" t="s">
        <v>27</v>
      </c>
      <c r="B12" s="13" t="s">
        <v>29</v>
      </c>
      <c r="C12" s="13" t="s">
        <v>26</v>
      </c>
      <c r="D12" s="14" t="s">
        <v>710</v>
      </c>
      <c r="E12" s="13" t="s">
        <v>870</v>
      </c>
      <c r="F12" s="13" t="str">
        <f>VLOOKUP(D12,'Виды разрешенные '!$B$1:$B$157,1,FALSE)</f>
        <v>Hexagrammos agrammus</v>
      </c>
      <c r="G12" s="14" t="s">
        <v>17</v>
      </c>
      <c r="H12" s="13" t="s">
        <v>19</v>
      </c>
      <c r="I12" s="13" t="s">
        <v>20</v>
      </c>
      <c r="J12" s="13" t="s">
        <v>28</v>
      </c>
      <c r="K12" s="13" t="s">
        <v>26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29"/>
    </row>
    <row r="13" spans="1:97" s="14" customFormat="1" ht="75">
      <c r="A13" s="13" t="s">
        <v>27</v>
      </c>
      <c r="B13" s="13" t="s">
        <v>30</v>
      </c>
      <c r="C13" s="13" t="s">
        <v>31</v>
      </c>
      <c r="D13" s="14" t="s">
        <v>711</v>
      </c>
      <c r="E13" s="13" t="s">
        <v>676</v>
      </c>
      <c r="F13" s="13" t="str">
        <f>VLOOKUP(D13,'Виды разрешенные '!$B$1:$B$157,1,FALSE)</f>
        <v>Hexagrammos lagocephalus</v>
      </c>
      <c r="G13" s="14" t="s">
        <v>17</v>
      </c>
      <c r="H13" s="13" t="s">
        <v>19</v>
      </c>
      <c r="I13" s="13" t="s">
        <v>20</v>
      </c>
      <c r="J13" s="13" t="s">
        <v>28</v>
      </c>
      <c r="K13" s="13" t="s">
        <v>32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29"/>
    </row>
    <row r="14" spans="1:97" s="14" customFormat="1" ht="56.25">
      <c r="A14" s="13" t="s">
        <v>27</v>
      </c>
      <c r="B14" s="13" t="s">
        <v>33</v>
      </c>
      <c r="C14" s="13" t="s">
        <v>31</v>
      </c>
      <c r="D14" s="14" t="s">
        <v>712</v>
      </c>
      <c r="E14" s="13" t="s">
        <v>677</v>
      </c>
      <c r="F14" s="13" t="str">
        <f>VLOOKUP(D14,'Виды разрешенные '!$B$1:$B$157,1,FALSE)</f>
        <v>Hexagrammos decagrammus</v>
      </c>
      <c r="G14" s="14" t="s">
        <v>17</v>
      </c>
      <c r="H14" s="13" t="s">
        <v>19</v>
      </c>
      <c r="I14" s="13" t="s">
        <v>20</v>
      </c>
      <c r="J14" s="13" t="s">
        <v>28</v>
      </c>
      <c r="K14" s="13" t="s">
        <v>32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29"/>
    </row>
    <row r="15" spans="1:97" s="14" customFormat="1" ht="56.25">
      <c r="A15" s="13" t="s">
        <v>27</v>
      </c>
      <c r="B15" s="13" t="s">
        <v>34</v>
      </c>
      <c r="C15" s="13" t="s">
        <v>31</v>
      </c>
      <c r="D15" s="14" t="s">
        <v>713</v>
      </c>
      <c r="E15" s="13" t="s">
        <v>678</v>
      </c>
      <c r="F15" s="13" t="str">
        <f>VLOOKUP(D15,'Виды разрешенные '!$B$1:$B$157,1,FALSE)</f>
        <v>Hexagrammos octogrammus</v>
      </c>
      <c r="G15" s="14" t="s">
        <v>17</v>
      </c>
      <c r="H15" s="13" t="s">
        <v>19</v>
      </c>
      <c r="I15" s="13" t="s">
        <v>20</v>
      </c>
      <c r="J15" s="13" t="s">
        <v>28</v>
      </c>
      <c r="K15" s="13" t="s">
        <v>32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29"/>
    </row>
    <row r="16" spans="1:97" s="14" customFormat="1" ht="37.5">
      <c r="A16" s="13" t="s">
        <v>27</v>
      </c>
      <c r="B16" s="13" t="s">
        <v>35</v>
      </c>
      <c r="C16" s="13" t="s">
        <v>31</v>
      </c>
      <c r="D16" s="14" t="s">
        <v>714</v>
      </c>
      <c r="E16" s="13" t="s">
        <v>871</v>
      </c>
      <c r="F16" s="13" t="str">
        <f>VLOOKUP(D16,'Виды разрешенные '!$B$1:$B$157,1,FALSE)</f>
        <v>Hexagrammos stelleri</v>
      </c>
      <c r="G16" s="14" t="s">
        <v>17</v>
      </c>
      <c r="H16" s="13" t="s">
        <v>19</v>
      </c>
      <c r="I16" s="13" t="s">
        <v>20</v>
      </c>
      <c r="J16" s="13" t="s">
        <v>28</v>
      </c>
      <c r="K16" s="13" t="s">
        <v>32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29"/>
    </row>
    <row r="17" spans="1:97" s="14" customFormat="1" ht="37.5">
      <c r="A17" s="13" t="s">
        <v>27</v>
      </c>
      <c r="B17" s="13" t="s">
        <v>36</v>
      </c>
      <c r="C17" s="13" t="s">
        <v>24</v>
      </c>
      <c r="D17" s="14" t="s">
        <v>715</v>
      </c>
      <c r="E17" s="13" t="s">
        <v>692</v>
      </c>
      <c r="F17" s="13" t="str">
        <f>VLOOKUP(D17,'Виды разрешенные '!$B$1:$B$157,1,FALSE)</f>
        <v>Hexagrammos otakii</v>
      </c>
      <c r="G17" s="14" t="s">
        <v>17</v>
      </c>
      <c r="H17" s="13" t="s">
        <v>19</v>
      </c>
      <c r="I17" s="13" t="s">
        <v>20</v>
      </c>
      <c r="J17" s="13" t="s">
        <v>28</v>
      </c>
      <c r="K17" s="13" t="s">
        <v>32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29"/>
    </row>
    <row r="18" spans="1:97" s="14" customFormat="1" ht="37.5">
      <c r="A18" s="13" t="s">
        <v>42</v>
      </c>
      <c r="B18" s="13" t="s">
        <v>39</v>
      </c>
      <c r="C18" s="13" t="s">
        <v>40</v>
      </c>
      <c r="D18" s="14" t="s">
        <v>716</v>
      </c>
      <c r="E18" s="13" t="s">
        <v>653</v>
      </c>
      <c r="F18" s="13" t="str">
        <f>VLOOKUP(D18,'Виды разрешенные '!$B$1:$B$157,1,FALSE)</f>
        <v>Sebastolobus macrochir</v>
      </c>
      <c r="G18" s="14" t="s">
        <v>17</v>
      </c>
      <c r="H18" s="13" t="s">
        <v>19</v>
      </c>
      <c r="I18" s="13" t="s">
        <v>37</v>
      </c>
      <c r="J18" s="13" t="s">
        <v>38</v>
      </c>
      <c r="K18" s="13" t="s">
        <v>41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29"/>
    </row>
    <row r="19" spans="1:97" s="14" customFormat="1" ht="37.5">
      <c r="A19" s="13" t="s">
        <v>2</v>
      </c>
      <c r="B19" s="13" t="s">
        <v>44</v>
      </c>
      <c r="C19" s="13" t="s">
        <v>45</v>
      </c>
      <c r="D19" s="14" t="s">
        <v>717</v>
      </c>
      <c r="E19" s="13" t="s">
        <v>872</v>
      </c>
      <c r="F19" s="13" t="str">
        <f>VLOOKUP(D19,'Виды разрешенные '!$B$1:$B$157,1,FALSE)</f>
        <v>Sebastes alutus</v>
      </c>
      <c r="G19" s="14" t="s">
        <v>17</v>
      </c>
      <c r="H19" s="13" t="s">
        <v>19</v>
      </c>
      <c r="I19" s="13" t="s">
        <v>37</v>
      </c>
      <c r="J19" s="13" t="s">
        <v>43</v>
      </c>
      <c r="K19" s="13" t="s">
        <v>41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29"/>
    </row>
    <row r="20" spans="1:97" s="14" customFormat="1" ht="37.5">
      <c r="A20" s="13" t="s">
        <v>2</v>
      </c>
      <c r="B20" s="13" t="s">
        <v>46</v>
      </c>
      <c r="C20" s="13" t="s">
        <v>47</v>
      </c>
      <c r="D20" s="14" t="s">
        <v>718</v>
      </c>
      <c r="E20" s="13" t="s">
        <v>679</v>
      </c>
      <c r="F20" s="13" t="str">
        <f>VLOOKUP(D20,'Виды разрешенные '!$B$1:$B$157,1,FALSE)</f>
        <v>Sebastes matsubarai</v>
      </c>
      <c r="G20" s="14" t="s">
        <v>17</v>
      </c>
      <c r="H20" s="13" t="s">
        <v>19</v>
      </c>
      <c r="I20" s="13" t="s">
        <v>37</v>
      </c>
      <c r="J20" s="13" t="s">
        <v>43</v>
      </c>
      <c r="K20" s="13" t="s">
        <v>48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29"/>
    </row>
    <row r="21" spans="1:97" s="19" customFormat="1" ht="75">
      <c r="A21" s="18" t="s">
        <v>2</v>
      </c>
      <c r="B21" s="18" t="s">
        <v>51</v>
      </c>
      <c r="C21" s="18" t="s">
        <v>49</v>
      </c>
      <c r="D21" s="18" t="s">
        <v>961</v>
      </c>
      <c r="E21" s="18" t="s">
        <v>873</v>
      </c>
      <c r="F21" s="18" t="str">
        <f>VLOOKUP((LEFT(D21,FIND(" ",D21))),'Виды разрешенные '!$C$1:$D$157,2,FALSE)</f>
        <v>Sardinella spp.</v>
      </c>
      <c r="G21" s="19" t="s">
        <v>17</v>
      </c>
      <c r="H21" s="18" t="s">
        <v>19</v>
      </c>
      <c r="I21" s="18" t="s">
        <v>37</v>
      </c>
      <c r="J21" s="18" t="s">
        <v>43</v>
      </c>
      <c r="K21" s="18" t="s">
        <v>50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0"/>
    </row>
    <row r="22" spans="1:97" s="14" customFormat="1" ht="56.25">
      <c r="A22" s="13" t="s">
        <v>2</v>
      </c>
      <c r="B22" s="13" t="s">
        <v>52</v>
      </c>
      <c r="C22" s="13" t="s">
        <v>49</v>
      </c>
      <c r="D22" s="14" t="s">
        <v>719</v>
      </c>
      <c r="E22" s="13" t="s">
        <v>874</v>
      </c>
      <c r="F22" s="13" t="str">
        <f>VLOOKUP(D22,'Виды разрешенные '!$B$1:$B$157,1,FALSE)</f>
        <v>Sebastes glaucus</v>
      </c>
      <c r="G22" s="14" t="s">
        <v>17</v>
      </c>
      <c r="H22" s="13" t="s">
        <v>19</v>
      </c>
      <c r="I22" s="13" t="s">
        <v>37</v>
      </c>
      <c r="J22" s="13" t="s">
        <v>43</v>
      </c>
      <c r="K22" s="13" t="s">
        <v>50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29"/>
    </row>
    <row r="23" spans="1:97" s="14" customFormat="1" ht="37.5">
      <c r="A23" s="13" t="s">
        <v>2</v>
      </c>
      <c r="B23" s="13" t="s">
        <v>53</v>
      </c>
      <c r="C23" s="13" t="s">
        <v>49</v>
      </c>
      <c r="D23" s="14" t="s">
        <v>720</v>
      </c>
      <c r="E23" s="13" t="s">
        <v>680</v>
      </c>
      <c r="F23" s="13" t="str">
        <f>VLOOKUP(D23,'Виды разрешенные '!$B$1:$B$157,1,FALSE)</f>
        <v>Sebastes mentella</v>
      </c>
      <c r="G23" s="14" t="s">
        <v>17</v>
      </c>
      <c r="H23" s="13" t="s">
        <v>19</v>
      </c>
      <c r="I23" s="13" t="s">
        <v>37</v>
      </c>
      <c r="J23" s="13" t="s">
        <v>43</v>
      </c>
      <c r="K23" s="1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29"/>
    </row>
    <row r="24" spans="1:97" s="21" customFormat="1" ht="75">
      <c r="A24" s="20" t="s">
        <v>61</v>
      </c>
      <c r="B24" s="22" t="s">
        <v>638</v>
      </c>
      <c r="C24" s="20" t="s">
        <v>60</v>
      </c>
      <c r="D24" s="20" t="s">
        <v>721</v>
      </c>
      <c r="E24" s="20" t="s">
        <v>875</v>
      </c>
      <c r="F24" s="20" t="str">
        <f>IFERROR("не разрешен для экспорта",VLOOKUP((LEFT(D24,FIND(" ",D24))),'Виды разрешенные '!$C$1:$D$157,2,FALSE))</f>
        <v>не разрешен для экспорта</v>
      </c>
      <c r="G24" s="21" t="s">
        <v>17</v>
      </c>
      <c r="H24" s="20" t="s">
        <v>55</v>
      </c>
      <c r="I24" s="20" t="s">
        <v>56</v>
      </c>
      <c r="J24" s="20" t="s">
        <v>59</v>
      </c>
      <c r="K24" s="20" t="s">
        <v>57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28"/>
    </row>
    <row r="25" spans="1:97" s="14" customFormat="1" ht="56.25">
      <c r="A25" s="13" t="s">
        <v>65</v>
      </c>
      <c r="B25" s="13" t="s">
        <v>63</v>
      </c>
      <c r="C25" s="13" t="s">
        <v>64</v>
      </c>
      <c r="D25" s="14" t="s">
        <v>722</v>
      </c>
      <c r="E25" s="13" t="s">
        <v>681</v>
      </c>
      <c r="F25" s="13" t="str">
        <f>VLOOKUP(D25,'Виды разрешенные '!$B$1:$B$157,1,FALSE)</f>
        <v>Merluccius bilinearis</v>
      </c>
      <c r="G25" s="14" t="s">
        <v>17</v>
      </c>
      <c r="H25" s="13" t="s">
        <v>55</v>
      </c>
      <c r="I25" s="13" t="s">
        <v>56</v>
      </c>
      <c r="J25" s="13" t="s">
        <v>62</v>
      </c>
      <c r="K25" s="13" t="s">
        <v>57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29"/>
    </row>
    <row r="26" spans="1:97" s="14" customFormat="1" ht="56.25">
      <c r="A26" s="13" t="s">
        <v>71</v>
      </c>
      <c r="B26" s="13" t="s">
        <v>68</v>
      </c>
      <c r="C26" s="13" t="s">
        <v>69</v>
      </c>
      <c r="D26" s="14" t="s">
        <v>723</v>
      </c>
      <c r="E26" s="13" t="s">
        <v>825</v>
      </c>
      <c r="F26" s="13" t="str">
        <f>VLOOKUP(D26,'Виды разрешенные '!$B$1:$B$157,1,FALSE)</f>
        <v>Melanogrammus aeglefinus</v>
      </c>
      <c r="G26" s="14" t="s">
        <v>17</v>
      </c>
      <c r="H26" s="13" t="s">
        <v>55</v>
      </c>
      <c r="I26" s="13" t="s">
        <v>66</v>
      </c>
      <c r="J26" s="13" t="s">
        <v>67</v>
      </c>
      <c r="K26" s="13" t="s">
        <v>70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29"/>
    </row>
    <row r="27" spans="1:97" s="14" customFormat="1" ht="37.5">
      <c r="A27" s="15" t="s">
        <v>2</v>
      </c>
      <c r="B27" s="13" t="s">
        <v>73</v>
      </c>
      <c r="C27" s="13" t="s">
        <v>74</v>
      </c>
      <c r="D27" s="14" t="s">
        <v>724</v>
      </c>
      <c r="E27" s="13" t="s">
        <v>876</v>
      </c>
      <c r="F27" s="13" t="str">
        <f>VLOOKUP(D27,'Виды разрешенные '!$B$1:$B$157,1,FALSE)</f>
        <v>Eleginus gracilis</v>
      </c>
      <c r="G27" s="14" t="s">
        <v>17</v>
      </c>
      <c r="H27" s="13" t="s">
        <v>55</v>
      </c>
      <c r="I27" s="13" t="s">
        <v>66</v>
      </c>
      <c r="J27" s="13" t="s">
        <v>72</v>
      </c>
      <c r="K27" s="1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29"/>
    </row>
    <row r="28" spans="1:97" s="14" customFormat="1" ht="37.5">
      <c r="A28" s="13" t="s">
        <v>79</v>
      </c>
      <c r="B28" s="13" t="s">
        <v>77</v>
      </c>
      <c r="C28" s="13" t="s">
        <v>78</v>
      </c>
      <c r="D28" s="14" t="s">
        <v>725</v>
      </c>
      <c r="E28" s="13" t="s">
        <v>826</v>
      </c>
      <c r="F28" s="13" t="str">
        <f>VLOOKUP(D28,'Виды разрешенные '!$B$1:$B$157,1,FALSE)</f>
        <v>Micromesistius poutassou</v>
      </c>
      <c r="G28" s="14" t="s">
        <v>17</v>
      </c>
      <c r="H28" s="13" t="s">
        <v>55</v>
      </c>
      <c r="I28" s="13" t="s">
        <v>66</v>
      </c>
      <c r="J28" s="13" t="s">
        <v>76</v>
      </c>
      <c r="K28" s="13" t="s">
        <v>75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29"/>
    </row>
    <row r="29" spans="1:97" s="14" customFormat="1">
      <c r="A29" s="13" t="s">
        <v>83</v>
      </c>
      <c r="B29" s="13" t="s">
        <v>81</v>
      </c>
      <c r="C29" s="13" t="s">
        <v>82</v>
      </c>
      <c r="D29" s="14" t="s">
        <v>726</v>
      </c>
      <c r="E29" s="13" t="s">
        <v>827</v>
      </c>
      <c r="F29" s="13" t="str">
        <f>VLOOKUP(D29,'Виды разрешенные '!$B$1:$B$157,1,FALSE)</f>
        <v>Pollachius virens</v>
      </c>
      <c r="G29" s="14" t="s">
        <v>17</v>
      </c>
      <c r="H29" s="13" t="s">
        <v>55</v>
      </c>
      <c r="I29" s="13" t="s">
        <v>66</v>
      </c>
      <c r="J29" s="13" t="s">
        <v>80</v>
      </c>
      <c r="K29" s="13" t="s">
        <v>75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29"/>
    </row>
    <row r="30" spans="1:97" s="14" customFormat="1">
      <c r="A30" s="13" t="s">
        <v>84</v>
      </c>
      <c r="B30" s="13" t="s">
        <v>81</v>
      </c>
      <c r="C30" s="13" t="s">
        <v>82</v>
      </c>
      <c r="D30" s="14" t="s">
        <v>726</v>
      </c>
      <c r="E30" s="13" t="s">
        <v>827</v>
      </c>
      <c r="F30" s="13" t="str">
        <f>VLOOKUP(D30,'Виды разрешенные '!$B$1:$B$157,1,FALSE)</f>
        <v>Pollachius virens</v>
      </c>
      <c r="G30" s="14" t="s">
        <v>17</v>
      </c>
      <c r="H30" s="13" t="s">
        <v>55</v>
      </c>
      <c r="I30" s="13" t="s">
        <v>66</v>
      </c>
      <c r="J30" s="13" t="s">
        <v>80</v>
      </c>
      <c r="K30" s="13" t="s">
        <v>75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29"/>
    </row>
    <row r="31" spans="1:97" s="14" customFormat="1" ht="56.25">
      <c r="A31" s="13" t="s">
        <v>18</v>
      </c>
      <c r="B31" s="13" t="s">
        <v>87</v>
      </c>
      <c r="C31" s="13" t="s">
        <v>85</v>
      </c>
      <c r="D31" s="14" t="s">
        <v>835</v>
      </c>
      <c r="E31" s="13" t="s">
        <v>828</v>
      </c>
      <c r="F31" s="13" t="str">
        <f>VLOOKUP(D31,'Виды разрешенные '!$B$1:$B$157,1,FALSE)</f>
        <v>Theragra chalcogramma</v>
      </c>
      <c r="G31" s="14" t="s">
        <v>17</v>
      </c>
      <c r="H31" s="13" t="s">
        <v>55</v>
      </c>
      <c r="I31" s="13" t="s">
        <v>66</v>
      </c>
      <c r="J31" s="13" t="s">
        <v>86</v>
      </c>
      <c r="K31" s="13" t="s">
        <v>75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29"/>
    </row>
    <row r="32" spans="1:97" s="14" customFormat="1" ht="56.25">
      <c r="A32" s="13" t="s">
        <v>18</v>
      </c>
      <c r="B32" s="13" t="s">
        <v>87</v>
      </c>
      <c r="C32" s="13" t="s">
        <v>85</v>
      </c>
      <c r="D32" s="14" t="s">
        <v>835</v>
      </c>
      <c r="E32" s="13" t="s">
        <v>828</v>
      </c>
      <c r="F32" s="13" t="str">
        <f>VLOOKUP(D32,'Виды разрешенные '!$B$1:$B$157,1,FALSE)</f>
        <v>Theragra chalcogramma</v>
      </c>
      <c r="G32" s="14" t="s">
        <v>17</v>
      </c>
      <c r="H32" s="13" t="s">
        <v>55</v>
      </c>
      <c r="I32" s="13" t="s">
        <v>66</v>
      </c>
      <c r="J32" s="13" t="s">
        <v>86</v>
      </c>
      <c r="K32" s="13" t="s">
        <v>75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29"/>
    </row>
    <row r="33" spans="1:97" s="14" customFormat="1" ht="56.25">
      <c r="A33" s="13" t="s">
        <v>88</v>
      </c>
      <c r="B33" s="13" t="s">
        <v>87</v>
      </c>
      <c r="C33" s="13" t="s">
        <v>85</v>
      </c>
      <c r="D33" s="14" t="s">
        <v>835</v>
      </c>
      <c r="E33" s="13" t="s">
        <v>828</v>
      </c>
      <c r="F33" s="13" t="str">
        <f>VLOOKUP(D33,'Виды разрешенные '!$B$1:$B$157,1,FALSE)</f>
        <v>Theragra chalcogramma</v>
      </c>
      <c r="G33" s="14" t="s">
        <v>17</v>
      </c>
      <c r="H33" s="13" t="s">
        <v>55</v>
      </c>
      <c r="I33" s="13" t="s">
        <v>66</v>
      </c>
      <c r="J33" s="13" t="s">
        <v>86</v>
      </c>
      <c r="K33" s="13" t="s">
        <v>75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29"/>
    </row>
    <row r="34" spans="1:97" s="14" customFormat="1" ht="56.25">
      <c r="A34" s="13" t="s">
        <v>18</v>
      </c>
      <c r="B34" s="13" t="s">
        <v>90</v>
      </c>
      <c r="C34" s="13" t="s">
        <v>91</v>
      </c>
      <c r="D34" s="14" t="s">
        <v>921</v>
      </c>
      <c r="E34" s="13" t="s">
        <v>877</v>
      </c>
      <c r="F34" s="13" t="str">
        <f>VLOOKUP(D34,'Виды разрешенные '!$B$1:$B$157,1,FALSE)</f>
        <v>Gadus morhua</v>
      </c>
      <c r="G34" s="14" t="s">
        <v>17</v>
      </c>
      <c r="H34" s="13" t="s">
        <v>55</v>
      </c>
      <c r="I34" s="13" t="s">
        <v>66</v>
      </c>
      <c r="J34" s="13" t="s">
        <v>89</v>
      </c>
      <c r="K34" s="13" t="s">
        <v>92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29"/>
    </row>
    <row r="35" spans="1:97" s="14" customFormat="1" ht="56.25">
      <c r="A35" s="13" t="s">
        <v>18</v>
      </c>
      <c r="B35" s="13" t="s">
        <v>90</v>
      </c>
      <c r="C35" s="13" t="s">
        <v>91</v>
      </c>
      <c r="D35" s="14" t="s">
        <v>921</v>
      </c>
      <c r="E35" s="13" t="s">
        <v>877</v>
      </c>
      <c r="F35" s="13" t="str">
        <f>VLOOKUP(D35,'Виды разрешенные '!$B$1:$B$157,1,FALSE)</f>
        <v>Gadus morhua</v>
      </c>
      <c r="G35" s="14" t="s">
        <v>17</v>
      </c>
      <c r="H35" s="13" t="s">
        <v>55</v>
      </c>
      <c r="I35" s="13" t="s">
        <v>66</v>
      </c>
      <c r="J35" s="13" t="s">
        <v>89</v>
      </c>
      <c r="K35" s="13" t="s">
        <v>92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29"/>
    </row>
    <row r="36" spans="1:97" s="14" customFormat="1" ht="75">
      <c r="A36" s="13" t="s">
        <v>93</v>
      </c>
      <c r="B36" s="13" t="s">
        <v>90</v>
      </c>
      <c r="C36" s="13" t="s">
        <v>91</v>
      </c>
      <c r="D36" s="14" t="s">
        <v>921</v>
      </c>
      <c r="E36" s="13" t="s">
        <v>877</v>
      </c>
      <c r="F36" s="13" t="str">
        <f>VLOOKUP(D36,'Виды разрешенные '!$B$1:$B$157,1,FALSE)</f>
        <v>Gadus morhua</v>
      </c>
      <c r="G36" s="14" t="s">
        <v>17</v>
      </c>
      <c r="H36" s="13" t="s">
        <v>55</v>
      </c>
      <c r="I36" s="13" t="s">
        <v>66</v>
      </c>
      <c r="J36" s="13" t="s">
        <v>89</v>
      </c>
      <c r="K36" s="13" t="s">
        <v>92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29"/>
    </row>
    <row r="37" spans="1:97" s="14" customFormat="1" ht="56.25">
      <c r="A37" s="13" t="s">
        <v>18</v>
      </c>
      <c r="B37" s="13" t="s">
        <v>94</v>
      </c>
      <c r="C37" s="13" t="s">
        <v>95</v>
      </c>
      <c r="D37" s="14" t="s">
        <v>924</v>
      </c>
      <c r="E37" s="13" t="s">
        <v>654</v>
      </c>
      <c r="F37" s="13" t="str">
        <f>VLOOKUP(D37,'Виды разрешенные '!$B$1:$B$157,1,FALSE)</f>
        <v>Gadus ogac</v>
      </c>
      <c r="G37" s="14" t="s">
        <v>17</v>
      </c>
      <c r="H37" s="13" t="s">
        <v>55</v>
      </c>
      <c r="I37" s="13" t="s">
        <v>66</v>
      </c>
      <c r="J37" s="13" t="s">
        <v>89</v>
      </c>
      <c r="K37" s="13" t="s">
        <v>92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29"/>
    </row>
    <row r="38" spans="1:97" s="14" customFormat="1" ht="56.25">
      <c r="A38" s="13" t="s">
        <v>96</v>
      </c>
      <c r="B38" s="13" t="s">
        <v>94</v>
      </c>
      <c r="C38" s="13" t="s">
        <v>95</v>
      </c>
      <c r="D38" s="14" t="s">
        <v>924</v>
      </c>
      <c r="E38" s="13" t="s">
        <v>654</v>
      </c>
      <c r="F38" s="13" t="str">
        <f>VLOOKUP(D38,'Виды разрешенные '!$B$1:$B$157,1,FALSE)</f>
        <v>Gadus ogac</v>
      </c>
      <c r="G38" s="14" t="s">
        <v>17</v>
      </c>
      <c r="H38" s="13" t="s">
        <v>55</v>
      </c>
      <c r="I38" s="13" t="s">
        <v>66</v>
      </c>
      <c r="J38" s="13" t="s">
        <v>89</v>
      </c>
      <c r="K38" s="13" t="s">
        <v>92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29"/>
    </row>
    <row r="39" spans="1:97" s="14" customFormat="1" ht="56.25">
      <c r="A39" s="13" t="s">
        <v>18</v>
      </c>
      <c r="B39" s="13" t="s">
        <v>97</v>
      </c>
      <c r="C39" s="13" t="s">
        <v>98</v>
      </c>
      <c r="D39" s="14" t="s">
        <v>836</v>
      </c>
      <c r="E39" s="13" t="s">
        <v>878</v>
      </c>
      <c r="F39" s="13" t="str">
        <f>VLOOKUP(D39,'Виды разрешенные '!$B$1:$B$157,1,FALSE)</f>
        <v>Gadus macrocephalus</v>
      </c>
      <c r="G39" s="14" t="s">
        <v>17</v>
      </c>
      <c r="H39" s="13" t="s">
        <v>55</v>
      </c>
      <c r="I39" s="13" t="s">
        <v>66</v>
      </c>
      <c r="J39" s="13" t="s">
        <v>89</v>
      </c>
      <c r="K39" s="13" t="s">
        <v>99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29"/>
    </row>
    <row r="40" spans="1:97" s="14" customFormat="1" ht="56.25">
      <c r="A40" s="13" t="s">
        <v>100</v>
      </c>
      <c r="B40" s="13" t="s">
        <v>97</v>
      </c>
      <c r="C40" s="13" t="s">
        <v>98</v>
      </c>
      <c r="D40" s="14" t="s">
        <v>836</v>
      </c>
      <c r="E40" s="13" t="s">
        <v>878</v>
      </c>
      <c r="F40" s="13" t="str">
        <f>VLOOKUP(D40,'Виды разрешенные '!$B$1:$B$157,1,FALSE)</f>
        <v>Gadus macrocephalus</v>
      </c>
      <c r="G40" s="14" t="s">
        <v>17</v>
      </c>
      <c r="H40" s="13" t="s">
        <v>55</v>
      </c>
      <c r="I40" s="13" t="s">
        <v>66</v>
      </c>
      <c r="J40" s="13" t="s">
        <v>89</v>
      </c>
      <c r="K40" s="13" t="s">
        <v>99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29"/>
    </row>
    <row r="41" spans="1:97" s="14" customFormat="1" ht="56.25">
      <c r="A41" s="13" t="s">
        <v>100</v>
      </c>
      <c r="B41" s="13" t="s">
        <v>97</v>
      </c>
      <c r="C41" s="13" t="s">
        <v>98</v>
      </c>
      <c r="D41" s="14" t="s">
        <v>836</v>
      </c>
      <c r="E41" s="13" t="s">
        <v>878</v>
      </c>
      <c r="F41" s="13" t="str">
        <f>VLOOKUP(D41,'Виды разрешенные '!$B$1:$B$157,1,FALSE)</f>
        <v>Gadus macrocephalus</v>
      </c>
      <c r="G41" s="14" t="s">
        <v>17</v>
      </c>
      <c r="H41" s="13" t="s">
        <v>55</v>
      </c>
      <c r="I41" s="13" t="s">
        <v>66</v>
      </c>
      <c r="J41" s="13" t="s">
        <v>89</v>
      </c>
      <c r="K41" s="13" t="s">
        <v>99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29"/>
    </row>
    <row r="42" spans="1:97" s="21" customFormat="1" ht="37.5">
      <c r="A42" s="20" t="s">
        <v>65</v>
      </c>
      <c r="B42" s="20" t="s">
        <v>102</v>
      </c>
      <c r="C42" s="20" t="s">
        <v>64</v>
      </c>
      <c r="D42" s="20" t="s">
        <v>727</v>
      </c>
      <c r="E42" s="20" t="s">
        <v>683</v>
      </c>
      <c r="F42" s="20" t="str">
        <f>IFERROR("не разрешен для экспорта",VLOOKUP((LEFT(D42,FIND(" ",D42))),'Виды разрешенные '!$C$1:$D$157,2,FALSE))</f>
        <v>не разрешен для экспорта</v>
      </c>
      <c r="G42" s="21" t="s">
        <v>17</v>
      </c>
      <c r="H42" s="20" t="s">
        <v>55</v>
      </c>
      <c r="I42" s="20" t="s">
        <v>103</v>
      </c>
      <c r="J42" s="20" t="s">
        <v>104</v>
      </c>
      <c r="K42" s="20" t="s">
        <v>101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28"/>
    </row>
    <row r="43" spans="1:97" s="14" customFormat="1" ht="56.25">
      <c r="A43" s="14" t="s">
        <v>58</v>
      </c>
      <c r="B43" s="13" t="s">
        <v>107</v>
      </c>
      <c r="C43" s="13" t="s">
        <v>108</v>
      </c>
      <c r="D43" s="14" t="s">
        <v>946</v>
      </c>
      <c r="E43" s="13" t="s">
        <v>682</v>
      </c>
      <c r="F43" s="13" t="str">
        <f>VLOOKUP(D43,'Виды разрешенные '!$B$1:$B$157,1,FALSE)</f>
        <v>Albatrossia pectoralis</v>
      </c>
      <c r="G43" s="14" t="s">
        <v>17</v>
      </c>
      <c r="H43" s="13" t="s">
        <v>55</v>
      </c>
      <c r="I43" s="13" t="s">
        <v>105</v>
      </c>
      <c r="J43" s="13" t="s">
        <v>106</v>
      </c>
      <c r="K43" s="13" t="s">
        <v>101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29"/>
    </row>
    <row r="44" spans="1:97" s="14" customFormat="1" ht="37.5">
      <c r="A44" s="13" t="s">
        <v>2</v>
      </c>
      <c r="B44" s="13" t="s">
        <v>112</v>
      </c>
      <c r="C44" s="13" t="s">
        <v>113</v>
      </c>
      <c r="D44" s="14" t="s">
        <v>920</v>
      </c>
      <c r="E44" s="13" t="s">
        <v>901</v>
      </c>
      <c r="F44" s="13" t="str">
        <f>VLOOKUP(D44,'Виды разрешенные '!$B$1:$B$157,1,FALSE)</f>
        <v>Saurida elongata</v>
      </c>
      <c r="G44" s="14" t="s">
        <v>17</v>
      </c>
      <c r="H44" s="13" t="s">
        <v>109</v>
      </c>
      <c r="I44" s="13" t="s">
        <v>110</v>
      </c>
      <c r="J44" s="13" t="s">
        <v>111</v>
      </c>
      <c r="K44" s="13" t="s">
        <v>114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29"/>
    </row>
    <row r="45" spans="1:97" s="14" customFormat="1" ht="37.5">
      <c r="A45" s="13" t="s">
        <v>121</v>
      </c>
      <c r="B45" s="13" t="s">
        <v>118</v>
      </c>
      <c r="C45" s="13" t="s">
        <v>119</v>
      </c>
      <c r="D45" s="14" t="s">
        <v>728</v>
      </c>
      <c r="E45" s="13" t="s">
        <v>902</v>
      </c>
      <c r="F45" s="13" t="str">
        <f>VLOOKUP(D45,'Виды разрешенные '!$B$1:$B$157,1,FALSE)</f>
        <v>Thamnaconus septentrionalis</v>
      </c>
      <c r="G45" s="14" t="s">
        <v>17</v>
      </c>
      <c r="H45" s="13" t="s">
        <v>115</v>
      </c>
      <c r="I45" s="13" t="s">
        <v>116</v>
      </c>
      <c r="J45" s="13" t="s">
        <v>117</v>
      </c>
      <c r="K45" s="13" t="s">
        <v>120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29"/>
    </row>
    <row r="46" spans="1:97" s="21" customFormat="1" ht="93.75">
      <c r="A46" s="20" t="s">
        <v>61</v>
      </c>
      <c r="B46" s="20" t="s">
        <v>124</v>
      </c>
      <c r="C46" s="20" t="s">
        <v>128</v>
      </c>
      <c r="D46" s="20" t="s">
        <v>729</v>
      </c>
      <c r="E46" s="20" t="s">
        <v>684</v>
      </c>
      <c r="F46" s="20" t="str">
        <f>IFERROR("не разрешен для экспорта",VLOOKUP((LEFT(D46,FIND(" ",D46))),'Виды разрешенные '!$C$1:$D$157,2,FALSE))</f>
        <v>не разрешен для экспорта</v>
      </c>
      <c r="G46" s="21" t="s">
        <v>17</v>
      </c>
      <c r="H46" s="20" t="s">
        <v>125</v>
      </c>
      <c r="I46" s="20" t="s">
        <v>126</v>
      </c>
      <c r="J46" s="20" t="s">
        <v>127</v>
      </c>
      <c r="K46" s="20" t="s">
        <v>123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28"/>
    </row>
    <row r="47" spans="1:97" s="14" customFormat="1" ht="37.5">
      <c r="A47" s="13" t="s">
        <v>122</v>
      </c>
      <c r="B47" s="13" t="s">
        <v>131</v>
      </c>
      <c r="C47" s="13" t="s">
        <v>132</v>
      </c>
      <c r="D47" s="14" t="s">
        <v>730</v>
      </c>
      <c r="E47" s="13" t="s">
        <v>879</v>
      </c>
      <c r="F47" s="13" t="str">
        <f>VLOOKUP(D47,'Виды разрешенные '!$B$1:$B$157,1,FALSE)</f>
        <v>Silurus asotus</v>
      </c>
      <c r="G47" s="14" t="s">
        <v>17</v>
      </c>
      <c r="H47" s="13" t="s">
        <v>125</v>
      </c>
      <c r="I47" s="13" t="s">
        <v>129</v>
      </c>
      <c r="J47" s="13" t="s">
        <v>130</v>
      </c>
      <c r="K47" s="13" t="s">
        <v>133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29"/>
    </row>
    <row r="48" spans="1:97" s="14" customFormat="1" ht="37.5">
      <c r="A48" s="13" t="s">
        <v>2</v>
      </c>
      <c r="B48" s="13" t="s">
        <v>136</v>
      </c>
      <c r="C48" s="13" t="s">
        <v>137</v>
      </c>
      <c r="D48" s="14" t="s">
        <v>731</v>
      </c>
      <c r="E48" s="13" t="s">
        <v>685</v>
      </c>
      <c r="F48" s="13" t="str">
        <f>VLOOKUP(D48,'Виды разрешенные '!$B$1:$B$157,1,FALSE)</f>
        <v>Pseudobagrus ussuriensis</v>
      </c>
      <c r="G48" s="14" t="s">
        <v>17</v>
      </c>
      <c r="H48" s="13" t="s">
        <v>125</v>
      </c>
      <c r="I48" s="13" t="s">
        <v>134</v>
      </c>
      <c r="J48" s="13" t="s">
        <v>135</v>
      </c>
      <c r="K48" s="13" t="s">
        <v>137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29"/>
    </row>
    <row r="49" spans="1:97" s="21" customFormat="1" ht="56.25">
      <c r="A49" s="20" t="s">
        <v>144</v>
      </c>
      <c r="B49" s="20" t="s">
        <v>140</v>
      </c>
      <c r="C49" s="20" t="s">
        <v>139</v>
      </c>
      <c r="D49" s="20" t="s">
        <v>732</v>
      </c>
      <c r="E49" s="20" t="s">
        <v>686</v>
      </c>
      <c r="F49" s="20" t="str">
        <f>IFERROR("не разрешен для экспорта",VLOOKUP((LEFT(D49,FIND(" ",D49))),'Виды разрешенные '!$C$1:$D$157,2,FALSE))</f>
        <v>не разрешен для экспорта</v>
      </c>
      <c r="G49" s="21" t="s">
        <v>17</v>
      </c>
      <c r="H49" s="20" t="s">
        <v>138</v>
      </c>
      <c r="I49" s="20" t="s">
        <v>142</v>
      </c>
      <c r="J49" s="20" t="s">
        <v>143</v>
      </c>
      <c r="K49" s="20" t="s">
        <v>141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28"/>
    </row>
    <row r="50" spans="1:97" s="14" customFormat="1">
      <c r="A50" s="13" t="s">
        <v>146</v>
      </c>
      <c r="B50" s="13" t="s">
        <v>151</v>
      </c>
      <c r="C50" s="13" t="s">
        <v>148</v>
      </c>
      <c r="D50" s="14" t="s">
        <v>733</v>
      </c>
      <c r="E50" s="13" t="s">
        <v>687</v>
      </c>
      <c r="F50" s="13" t="str">
        <f>VLOOKUP(D50,'Виды разрешенные '!$B$1:$B$157,1,FALSE)</f>
        <v>Peprilus medius</v>
      </c>
      <c r="G50" s="14" t="s">
        <v>17</v>
      </c>
      <c r="H50" s="13" t="s">
        <v>145</v>
      </c>
      <c r="I50" s="13" t="s">
        <v>147</v>
      </c>
      <c r="J50" s="13" t="s">
        <v>150</v>
      </c>
      <c r="K50" s="13" t="s">
        <v>149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29"/>
    </row>
    <row r="51" spans="1:97" s="14" customFormat="1" ht="75">
      <c r="A51" s="13" t="s">
        <v>27</v>
      </c>
      <c r="B51" s="13" t="s">
        <v>154</v>
      </c>
      <c r="C51" s="13" t="s">
        <v>155</v>
      </c>
      <c r="D51" s="14" t="s">
        <v>837</v>
      </c>
      <c r="E51" s="13" t="s">
        <v>688</v>
      </c>
      <c r="F51" s="13" t="str">
        <f>VLOOKUP(D51,'Виды разрешенные '!$B$1:$B$157,1,FALSE)</f>
        <v>Lepidocybium flavobrunneum</v>
      </c>
      <c r="G51" s="14" t="s">
        <v>17</v>
      </c>
      <c r="H51" s="13" t="s">
        <v>145</v>
      </c>
      <c r="I51" s="13" t="s">
        <v>152</v>
      </c>
      <c r="J51" s="13" t="s">
        <v>153</v>
      </c>
      <c r="K51" s="13" t="s">
        <v>156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29"/>
    </row>
    <row r="52" spans="1:97" s="14" customFormat="1" ht="56.25">
      <c r="A52" s="13" t="s">
        <v>162</v>
      </c>
      <c r="B52" s="13" t="s">
        <v>159</v>
      </c>
      <c r="C52" s="13" t="s">
        <v>160</v>
      </c>
      <c r="D52" s="14" t="s">
        <v>734</v>
      </c>
      <c r="E52" s="13" t="s">
        <v>689</v>
      </c>
      <c r="F52" s="13" t="str">
        <f>VLOOKUP(D52,'Виды разрешенные '!$B$1:$B$157,1,FALSE)</f>
        <v>Trichiurus lepturus</v>
      </c>
      <c r="G52" s="14" t="s">
        <v>17</v>
      </c>
      <c r="H52" s="13" t="s">
        <v>145</v>
      </c>
      <c r="I52" s="13" t="s">
        <v>157</v>
      </c>
      <c r="J52" s="13" t="s">
        <v>158</v>
      </c>
      <c r="K52" s="13" t="s">
        <v>161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29"/>
    </row>
    <row r="53" spans="1:97" s="14" customFormat="1" ht="56.25">
      <c r="A53" s="13" t="s">
        <v>163</v>
      </c>
      <c r="B53" s="14" t="s">
        <v>165</v>
      </c>
      <c r="C53" s="13" t="s">
        <v>166</v>
      </c>
      <c r="D53" s="14" t="s">
        <v>735</v>
      </c>
      <c r="E53" s="13" t="s">
        <v>689</v>
      </c>
      <c r="F53" s="13" t="str">
        <f>VLOOKUP(D53,'Виды разрешенные '!$B$1:$B$157,1,FALSE)</f>
        <v>Lepturacanthus savala</v>
      </c>
      <c r="G53" s="14" t="s">
        <v>17</v>
      </c>
      <c r="H53" s="13" t="s">
        <v>145</v>
      </c>
      <c r="I53" s="13" t="s">
        <v>157</v>
      </c>
      <c r="J53" s="13" t="s">
        <v>164</v>
      </c>
      <c r="K53" s="13" t="s">
        <v>161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29"/>
    </row>
    <row r="54" spans="1:97" s="14" customFormat="1" ht="56.25">
      <c r="A54" s="13" t="s">
        <v>2</v>
      </c>
      <c r="B54" s="13" t="s">
        <v>169</v>
      </c>
      <c r="C54" s="13" t="s">
        <v>170</v>
      </c>
      <c r="D54" s="14" t="s">
        <v>736</v>
      </c>
      <c r="E54" s="13" t="s">
        <v>829</v>
      </c>
      <c r="F54" s="13" t="str">
        <f>VLOOKUP(D54,'Виды разрешенные '!$B$1:$B$157,1,FALSE)</f>
        <v>Lutjanus erythropterus</v>
      </c>
      <c r="G54" s="14" t="s">
        <v>17</v>
      </c>
      <c r="H54" s="13" t="s">
        <v>145</v>
      </c>
      <c r="I54" s="13" t="s">
        <v>167</v>
      </c>
      <c r="J54" s="13" t="s">
        <v>168</v>
      </c>
      <c r="K54" s="13" t="s">
        <v>171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29"/>
    </row>
    <row r="55" spans="1:97" s="14" customFormat="1" ht="37.5">
      <c r="A55" s="13" t="s">
        <v>175</v>
      </c>
      <c r="B55" s="13" t="s">
        <v>173</v>
      </c>
      <c r="C55" s="13" t="s">
        <v>174</v>
      </c>
      <c r="D55" s="14" t="s">
        <v>927</v>
      </c>
      <c r="E55" s="13" t="s">
        <v>690</v>
      </c>
      <c r="F55" s="13" t="str">
        <f>VLOOKUP(D55,'Виды разрешенные '!$B$1:$B$157,1,FALSE)</f>
        <v>Lutjanus sanguineus</v>
      </c>
      <c r="G55" s="14" t="s">
        <v>17</v>
      </c>
      <c r="H55" s="13" t="s">
        <v>145</v>
      </c>
      <c r="I55" s="13" t="s">
        <v>167</v>
      </c>
      <c r="J55" s="13" t="s">
        <v>168</v>
      </c>
      <c r="K55" s="13" t="s">
        <v>172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29"/>
    </row>
    <row r="56" spans="1:97" s="14" customFormat="1" ht="37.5">
      <c r="A56" s="13" t="s">
        <v>2</v>
      </c>
      <c r="B56" s="13" t="s">
        <v>176</v>
      </c>
      <c r="C56" s="13" t="s">
        <v>177</v>
      </c>
      <c r="D56" s="14" t="s">
        <v>737</v>
      </c>
      <c r="E56" s="13" t="s">
        <v>649</v>
      </c>
      <c r="F56" s="13" t="str">
        <f>VLOOKUP(D56,'Виды разрешенные '!$B$1:$B$157,1,FALSE)</f>
        <v>Lutjanus russelli</v>
      </c>
      <c r="G56" s="14" t="s">
        <v>17</v>
      </c>
      <c r="H56" s="13" t="s">
        <v>145</v>
      </c>
      <c r="I56" s="13" t="s">
        <v>167</v>
      </c>
      <c r="J56" s="13" t="s">
        <v>168</v>
      </c>
      <c r="K56" s="13" t="s">
        <v>178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29"/>
    </row>
    <row r="57" spans="1:97" s="14" customFormat="1" ht="112.5">
      <c r="A57" s="13" t="s">
        <v>184</v>
      </c>
      <c r="B57" s="13" t="s">
        <v>181</v>
      </c>
      <c r="C57" s="13" t="s">
        <v>182</v>
      </c>
      <c r="D57" s="14" t="s">
        <v>738</v>
      </c>
      <c r="E57" s="13" t="s">
        <v>655</v>
      </c>
      <c r="F57" s="13" t="str">
        <f>VLOOKUP(D57,'Виды разрешенные '!$B$1:$B$157,1,FALSE)</f>
        <v>Pagrus major</v>
      </c>
      <c r="G57" s="14" t="s">
        <v>17</v>
      </c>
      <c r="H57" s="13" t="s">
        <v>145</v>
      </c>
      <c r="I57" s="13" t="s">
        <v>179</v>
      </c>
      <c r="J57" s="13" t="s">
        <v>180</v>
      </c>
      <c r="K57" s="13" t="s">
        <v>183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29"/>
    </row>
    <row r="58" spans="1:97" s="14" customFormat="1" ht="56.25">
      <c r="A58" s="13" t="s">
        <v>2</v>
      </c>
      <c r="B58" s="13" t="s">
        <v>187</v>
      </c>
      <c r="C58" s="13" t="s">
        <v>188</v>
      </c>
      <c r="D58" s="14" t="s">
        <v>739</v>
      </c>
      <c r="E58" s="13" t="s">
        <v>691</v>
      </c>
      <c r="F58" s="13" t="str">
        <f>VLOOKUP(D58,'Виды разрешенные '!$B$1:$B$157,1,FALSE)</f>
        <v>Lethrinus haematopterus</v>
      </c>
      <c r="G58" s="14" t="s">
        <v>17</v>
      </c>
      <c r="H58" s="13" t="s">
        <v>145</v>
      </c>
      <c r="I58" s="13" t="s">
        <v>185</v>
      </c>
      <c r="J58" s="13" t="s">
        <v>186</v>
      </c>
      <c r="K58" s="13" t="s">
        <v>189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29"/>
    </row>
    <row r="59" spans="1:97" s="14" customFormat="1" ht="37.5">
      <c r="A59" s="13" t="s">
        <v>195</v>
      </c>
      <c r="B59" s="13" t="s">
        <v>192</v>
      </c>
      <c r="C59" s="13" t="s">
        <v>193</v>
      </c>
      <c r="D59" s="14" t="s">
        <v>740</v>
      </c>
      <c r="E59" s="13" t="s">
        <v>700</v>
      </c>
      <c r="F59" s="13" t="str">
        <f>VLOOKUP(D59,'Виды разрешенные '!$B$1:$B$157,1,FALSE)</f>
        <v>Eleutheronema rhadinum</v>
      </c>
      <c r="G59" s="14" t="s">
        <v>17</v>
      </c>
      <c r="H59" s="13" t="s">
        <v>145</v>
      </c>
      <c r="I59" s="13" t="s">
        <v>190</v>
      </c>
      <c r="J59" s="13" t="s">
        <v>191</v>
      </c>
      <c r="K59" s="13" t="s">
        <v>194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29"/>
    </row>
    <row r="60" spans="1:97" s="14" customFormat="1" ht="75">
      <c r="A60" s="13" t="s">
        <v>201</v>
      </c>
      <c r="B60" s="13" t="s">
        <v>199</v>
      </c>
      <c r="C60" s="13" t="s">
        <v>200</v>
      </c>
      <c r="D60" s="14" t="s">
        <v>930</v>
      </c>
      <c r="E60" s="13" t="s">
        <v>693</v>
      </c>
      <c r="F60" s="13" t="str">
        <f>VLOOKUP(D60,'Виды разрешенные '!$B$1:$B$157,1,FALSE)</f>
        <v>Sarda Sarda</v>
      </c>
      <c r="G60" s="14" t="s">
        <v>17</v>
      </c>
      <c r="H60" s="13" t="s">
        <v>145</v>
      </c>
      <c r="I60" s="13" t="s">
        <v>196</v>
      </c>
      <c r="J60" s="13" t="s">
        <v>198</v>
      </c>
      <c r="K60" s="13" t="s">
        <v>197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29"/>
    </row>
    <row r="61" spans="1:97" s="14" customFormat="1" ht="56.25">
      <c r="A61" s="13" t="s">
        <v>206</v>
      </c>
      <c r="B61" s="13" t="s">
        <v>203</v>
      </c>
      <c r="C61" s="13" t="s">
        <v>204</v>
      </c>
      <c r="D61" s="14" t="s">
        <v>741</v>
      </c>
      <c r="E61" s="13" t="s">
        <v>694</v>
      </c>
      <c r="F61" s="13" t="str">
        <f>VLOOKUP(D61,'Виды разрешенные '!$B$1:$B$157,1,FALSE)</f>
        <v>Katsuwonus pelamis</v>
      </c>
      <c r="G61" s="14" t="s">
        <v>17</v>
      </c>
      <c r="H61" s="13" t="s">
        <v>145</v>
      </c>
      <c r="I61" s="13" t="s">
        <v>196</v>
      </c>
      <c r="J61" s="13" t="s">
        <v>202</v>
      </c>
      <c r="K61" s="13" t="s">
        <v>205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29"/>
    </row>
    <row r="62" spans="1:97" s="14" customFormat="1" ht="75">
      <c r="A62" s="13" t="s">
        <v>211</v>
      </c>
      <c r="B62" s="13" t="s">
        <v>208</v>
      </c>
      <c r="C62" s="13" t="s">
        <v>209</v>
      </c>
      <c r="D62" s="14" t="s">
        <v>935</v>
      </c>
      <c r="E62" s="13" t="s">
        <v>695</v>
      </c>
      <c r="F62" s="13" t="str">
        <f>VLOOKUP(D62,'Виды разрешенные '!$B$1:$B$157,1,FALSE)</f>
        <v>Scomberomorus niphonius</v>
      </c>
      <c r="G62" s="14" t="s">
        <v>17</v>
      </c>
      <c r="H62" s="13" t="s">
        <v>145</v>
      </c>
      <c r="I62" s="13" t="s">
        <v>196</v>
      </c>
      <c r="J62" s="13" t="s">
        <v>207</v>
      </c>
      <c r="K62" s="13" t="s">
        <v>210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29"/>
    </row>
    <row r="63" spans="1:97" s="14" customFormat="1" ht="56.25">
      <c r="A63" s="13" t="s">
        <v>217</v>
      </c>
      <c r="B63" s="13" t="s">
        <v>214</v>
      </c>
      <c r="C63" s="13" t="s">
        <v>215</v>
      </c>
      <c r="D63" s="14" t="s">
        <v>742</v>
      </c>
      <c r="E63" s="13" t="s">
        <v>880</v>
      </c>
      <c r="F63" s="13" t="str">
        <f>VLOOKUP(D63,'Виды разрешенные '!$B$1:$B$157,1,FALSE)</f>
        <v>Scomber japonicus</v>
      </c>
      <c r="G63" s="14" t="s">
        <v>17</v>
      </c>
      <c r="H63" s="13" t="s">
        <v>145</v>
      </c>
      <c r="I63" s="13" t="s">
        <v>196</v>
      </c>
      <c r="J63" s="13" t="s">
        <v>212</v>
      </c>
      <c r="K63" s="13" t="s">
        <v>216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29"/>
    </row>
    <row r="64" spans="1:97" s="14" customFormat="1" ht="37.5">
      <c r="A64" s="13" t="s">
        <v>219</v>
      </c>
      <c r="B64" s="13" t="s">
        <v>218</v>
      </c>
      <c r="C64" s="13" t="s">
        <v>213</v>
      </c>
      <c r="D64" s="14" t="s">
        <v>743</v>
      </c>
      <c r="E64" s="13" t="s">
        <v>830</v>
      </c>
      <c r="F64" s="13" t="str">
        <f>VLOOKUP(D64,'Виды разрешенные '!$B$1:$B$157,1,FALSE)</f>
        <v>Scomber australasicus</v>
      </c>
      <c r="G64" s="14" t="s">
        <v>17</v>
      </c>
      <c r="H64" s="13" t="s">
        <v>145</v>
      </c>
      <c r="I64" s="13" t="s">
        <v>196</v>
      </c>
      <c r="J64" s="13" t="s">
        <v>212</v>
      </c>
      <c r="K64" s="1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29"/>
    </row>
    <row r="65" spans="1:97" s="14" customFormat="1" ht="75">
      <c r="A65" s="13" t="s">
        <v>223</v>
      </c>
      <c r="B65" s="13" t="s">
        <v>220</v>
      </c>
      <c r="C65" s="13" t="s">
        <v>221</v>
      </c>
      <c r="D65" s="14" t="s">
        <v>938</v>
      </c>
      <c r="E65" s="13" t="s">
        <v>696</v>
      </c>
      <c r="F65" s="13" t="str">
        <f>VLOOKUP(D65,'Виды разрешенные '!$B$1:$B$157,1,FALSE)</f>
        <v>Scomber scombrus</v>
      </c>
      <c r="G65" s="14" t="s">
        <v>17</v>
      </c>
      <c r="H65" s="13" t="s">
        <v>145</v>
      </c>
      <c r="I65" s="13" t="s">
        <v>196</v>
      </c>
      <c r="J65" s="13" t="s">
        <v>212</v>
      </c>
      <c r="K65" s="13" t="s">
        <v>222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29"/>
    </row>
    <row r="66" spans="1:97" s="14" customFormat="1" ht="37.5">
      <c r="A66" s="13" t="s">
        <v>228</v>
      </c>
      <c r="B66" s="13" t="s">
        <v>225</v>
      </c>
      <c r="C66" s="13" t="s">
        <v>226</v>
      </c>
      <c r="D66" s="14" t="s">
        <v>744</v>
      </c>
      <c r="E66" s="13" t="s">
        <v>697</v>
      </c>
      <c r="F66" s="13" t="str">
        <f>VLOOKUP(D66,'Виды разрешенные '!$B$1:$B$157,1,FALSE)</f>
        <v>Thunnus albacares</v>
      </c>
      <c r="G66" s="14" t="s">
        <v>17</v>
      </c>
      <c r="H66" s="13" t="s">
        <v>145</v>
      </c>
      <c r="I66" s="13" t="s">
        <v>196</v>
      </c>
      <c r="J66" s="13" t="s">
        <v>224</v>
      </c>
      <c r="K66" s="13" t="s">
        <v>227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29"/>
    </row>
    <row r="67" spans="1:97" s="14" customFormat="1" ht="56.25">
      <c r="A67" s="13" t="s">
        <v>2</v>
      </c>
      <c r="B67" s="13" t="s">
        <v>231</v>
      </c>
      <c r="C67" s="13" t="s">
        <v>232</v>
      </c>
      <c r="D67" s="14" t="s">
        <v>745</v>
      </c>
      <c r="E67" s="13" t="s">
        <v>881</v>
      </c>
      <c r="F67" s="13" t="str">
        <f>VLOOKUP(D67,'Виды разрешенные '!$B$1:$B$157,1,FALSE)</f>
        <v>Sillago sihama</v>
      </c>
      <c r="G67" s="14" t="s">
        <v>17</v>
      </c>
      <c r="H67" s="13" t="s">
        <v>145</v>
      </c>
      <c r="I67" s="13" t="s">
        <v>229</v>
      </c>
      <c r="J67" s="13" t="s">
        <v>230</v>
      </c>
      <c r="K67" s="13" t="s">
        <v>233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29"/>
    </row>
    <row r="68" spans="1:97" s="14" customFormat="1" ht="37.5">
      <c r="A68" s="13" t="s">
        <v>16</v>
      </c>
      <c r="B68" s="13" t="s">
        <v>236</v>
      </c>
      <c r="C68" s="13" t="s">
        <v>237</v>
      </c>
      <c r="D68" s="14" t="s">
        <v>746</v>
      </c>
      <c r="E68" s="13" t="s">
        <v>831</v>
      </c>
      <c r="F68" s="13" t="str">
        <f>VLOOKUP(D68,'Виды разрешенные '!$B$1:$B$157,1,FALSE)</f>
        <v>Pseudocaranx dentex</v>
      </c>
      <c r="G68" s="14" t="s">
        <v>17</v>
      </c>
      <c r="H68" s="13" t="s">
        <v>145</v>
      </c>
      <c r="I68" s="13" t="s">
        <v>234</v>
      </c>
      <c r="J68" s="13" t="s">
        <v>235</v>
      </c>
      <c r="K68" s="13" t="s">
        <v>238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29"/>
    </row>
    <row r="69" spans="1:97" s="14" customFormat="1" ht="75">
      <c r="A69" s="13" t="s">
        <v>242</v>
      </c>
      <c r="B69" s="13" t="s">
        <v>240</v>
      </c>
      <c r="C69" s="13" t="s">
        <v>241</v>
      </c>
      <c r="D69" s="14" t="s">
        <v>747</v>
      </c>
      <c r="E69" s="13" t="s">
        <v>832</v>
      </c>
      <c r="F69" s="13" t="str">
        <f>VLOOKUP(D69,'Виды разрешенные '!$B$1:$B$157,1,FALSE)</f>
        <v>Trachurus japonicus</v>
      </c>
      <c r="G69" s="14" t="s">
        <v>17</v>
      </c>
      <c r="H69" s="13" t="s">
        <v>145</v>
      </c>
      <c r="I69" s="13" t="s">
        <v>234</v>
      </c>
      <c r="J69" s="13" t="s">
        <v>239</v>
      </c>
      <c r="K69" s="1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29"/>
    </row>
    <row r="70" spans="1:97" s="14" customFormat="1" ht="56.25">
      <c r="A70" s="13" t="s">
        <v>248</v>
      </c>
      <c r="B70" s="13" t="s">
        <v>245</v>
      </c>
      <c r="C70" s="13" t="s">
        <v>246</v>
      </c>
      <c r="D70" s="14" t="s">
        <v>748</v>
      </c>
      <c r="E70" s="13" t="s">
        <v>833</v>
      </c>
      <c r="F70" s="13" t="str">
        <f>VLOOKUP(D70,'Виды разрешенные '!$B$1:$B$157,1,FALSE)</f>
        <v>Larimichthys crocea</v>
      </c>
      <c r="G70" s="14" t="s">
        <v>17</v>
      </c>
      <c r="H70" s="13" t="s">
        <v>145</v>
      </c>
      <c r="I70" s="13" t="s">
        <v>243</v>
      </c>
      <c r="J70" s="13" t="s">
        <v>244</v>
      </c>
      <c r="K70" s="13" t="s">
        <v>247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29"/>
    </row>
    <row r="71" spans="1:97" s="14" customFormat="1" ht="37.5">
      <c r="A71" s="13" t="s">
        <v>251</v>
      </c>
      <c r="B71" s="13" t="s">
        <v>249</v>
      </c>
      <c r="C71" s="13" t="s">
        <v>250</v>
      </c>
      <c r="D71" s="14" t="s">
        <v>941</v>
      </c>
      <c r="E71" s="13" t="s">
        <v>698</v>
      </c>
      <c r="F71" s="13" t="str">
        <f>VLOOKUP(D71,'Виды разрешенные '!$B$1:$B$157,1,FALSE)</f>
        <v>Larimichthys pamoides</v>
      </c>
      <c r="G71" s="14" t="s">
        <v>17</v>
      </c>
      <c r="H71" s="13" t="s">
        <v>145</v>
      </c>
      <c r="I71" s="13" t="s">
        <v>243</v>
      </c>
      <c r="J71" s="13" t="s">
        <v>244</v>
      </c>
      <c r="K71" s="13" t="s">
        <v>247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29"/>
    </row>
    <row r="72" spans="1:97" s="14" customFormat="1" ht="37.5">
      <c r="A72" s="13" t="s">
        <v>254</v>
      </c>
      <c r="B72" s="13" t="s">
        <v>252</v>
      </c>
      <c r="C72" s="13" t="s">
        <v>253</v>
      </c>
      <c r="D72" s="14" t="s">
        <v>749</v>
      </c>
      <c r="E72" s="13" t="s">
        <v>834</v>
      </c>
      <c r="F72" s="13" t="str">
        <f>VLOOKUP(D72,'Виды разрешенные '!$B$1:$B$157,1,FALSE)</f>
        <v>Larimichthys polyactis</v>
      </c>
      <c r="G72" s="14" t="s">
        <v>17</v>
      </c>
      <c r="H72" s="13" t="s">
        <v>145</v>
      </c>
      <c r="I72" s="13" t="s">
        <v>243</v>
      </c>
      <c r="J72" s="13" t="s">
        <v>244</v>
      </c>
      <c r="K72" s="1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29"/>
    </row>
    <row r="73" spans="1:97" s="14" customFormat="1" ht="37.5">
      <c r="A73" s="13" t="s">
        <v>2</v>
      </c>
      <c r="B73" s="13" t="s">
        <v>256</v>
      </c>
      <c r="C73" s="13" t="s">
        <v>257</v>
      </c>
      <c r="D73" s="14" t="s">
        <v>750</v>
      </c>
      <c r="E73" s="13" t="s">
        <v>699</v>
      </c>
      <c r="F73" s="13" t="str">
        <f>VLOOKUP(D73,'Виды разрешенные '!$B$1:$B$157,1,FALSE)</f>
        <v>Collichthys niveatus</v>
      </c>
      <c r="G73" s="14" t="s">
        <v>17</v>
      </c>
      <c r="H73" s="13" t="s">
        <v>145</v>
      </c>
      <c r="I73" s="13" t="s">
        <v>243</v>
      </c>
      <c r="J73" s="13" t="s">
        <v>255</v>
      </c>
      <c r="K73" s="13" t="s">
        <v>258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29"/>
    </row>
    <row r="74" spans="1:97" s="14" customFormat="1" ht="56.25">
      <c r="A74" s="13" t="s">
        <v>263</v>
      </c>
      <c r="B74" s="13" t="s">
        <v>260</v>
      </c>
      <c r="C74" s="13" t="s">
        <v>261</v>
      </c>
      <c r="D74" s="14" t="s">
        <v>751</v>
      </c>
      <c r="E74" s="13" t="s">
        <v>701</v>
      </c>
      <c r="F74" s="13" t="str">
        <f>VLOOKUP(D74,'Виды разрешенные '!$B$1:$B$157,1,FALSE)</f>
        <v>Miichthys miiuy</v>
      </c>
      <c r="G74" s="14" t="s">
        <v>17</v>
      </c>
      <c r="H74" s="13" t="s">
        <v>145</v>
      </c>
      <c r="I74" s="13" t="s">
        <v>243</v>
      </c>
      <c r="J74" s="13" t="s">
        <v>259</v>
      </c>
      <c r="K74" s="13" t="s">
        <v>262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29"/>
    </row>
    <row r="75" spans="1:97" s="14" customFormat="1" ht="93.75">
      <c r="A75" s="13" t="s">
        <v>122</v>
      </c>
      <c r="B75" s="13" t="s">
        <v>266</v>
      </c>
      <c r="C75" s="13" t="s">
        <v>267</v>
      </c>
      <c r="D75" s="14" t="s">
        <v>752</v>
      </c>
      <c r="E75" s="13" t="s">
        <v>702</v>
      </c>
      <c r="F75" s="13" t="str">
        <f>VLOOKUP(D75,'Виды разрешенные '!$B$1:$B$157,1,FALSE)</f>
        <v>Coryphaena hippurus</v>
      </c>
      <c r="G75" s="14" t="s">
        <v>17</v>
      </c>
      <c r="H75" s="13" t="s">
        <v>145</v>
      </c>
      <c r="I75" s="13" t="s">
        <v>264</v>
      </c>
      <c r="J75" s="13" t="s">
        <v>265</v>
      </c>
      <c r="K75" s="13" t="s">
        <v>268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29"/>
    </row>
    <row r="76" spans="1:97" s="14" customFormat="1" ht="37.5">
      <c r="A76" s="13" t="s">
        <v>2</v>
      </c>
      <c r="B76" s="13" t="s">
        <v>272</v>
      </c>
      <c r="C76" s="13" t="s">
        <v>273</v>
      </c>
      <c r="D76" s="14" t="s">
        <v>939</v>
      </c>
      <c r="E76" s="13" t="s">
        <v>898</v>
      </c>
      <c r="F76" s="13" t="str">
        <f>VLOOKUP(D76,'Виды разрешенные '!$B$1:$B$157,1,FALSE)</f>
        <v>Arctoscopus japonicus</v>
      </c>
      <c r="G76" s="14" t="s">
        <v>17</v>
      </c>
      <c r="H76" s="13" t="s">
        <v>145</v>
      </c>
      <c r="I76" s="13" t="s">
        <v>270</v>
      </c>
      <c r="J76" s="13" t="s">
        <v>271</v>
      </c>
      <c r="K76" s="13" t="s">
        <v>269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29"/>
    </row>
    <row r="77" spans="1:97" s="21" customFormat="1" ht="37.5">
      <c r="A77" s="20" t="s">
        <v>2</v>
      </c>
      <c r="B77" s="20" t="s">
        <v>274</v>
      </c>
      <c r="C77" s="20" t="s">
        <v>278</v>
      </c>
      <c r="D77" s="20" t="s">
        <v>753</v>
      </c>
      <c r="E77" s="20" t="s">
        <v>703</v>
      </c>
      <c r="F77" s="20" t="str">
        <f>IFERROR("не разрешен для экспорта",VLOOKUP((LEFT(D77,FIND(" ",D77))),'Виды разрешенные '!$C$1:$D$157,2,FALSE))</f>
        <v>не разрешен для экспорта</v>
      </c>
      <c r="G77" s="21" t="s">
        <v>17</v>
      </c>
      <c r="H77" s="20" t="s">
        <v>145</v>
      </c>
      <c r="I77" s="20" t="s">
        <v>276</v>
      </c>
      <c r="J77" s="20" t="s">
        <v>277</v>
      </c>
      <c r="K77" s="20" t="s">
        <v>275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28"/>
    </row>
    <row r="78" spans="1:97" s="14" customFormat="1" ht="37.5">
      <c r="A78" s="13" t="s">
        <v>2</v>
      </c>
      <c r="B78" s="13" t="s">
        <v>281</v>
      </c>
      <c r="C78" s="13" t="s">
        <v>282</v>
      </c>
      <c r="D78" s="14" t="s">
        <v>754</v>
      </c>
      <c r="E78" s="13" t="s">
        <v>704</v>
      </c>
      <c r="F78" s="13" t="str">
        <f>VLOOKUP(D78,'Виды разрешенные '!$B$1:$B$157,1,FALSE)</f>
        <v>Upeneus sulphureus</v>
      </c>
      <c r="G78" s="14" t="s">
        <v>17</v>
      </c>
      <c r="H78" s="13" t="s">
        <v>145</v>
      </c>
      <c r="I78" s="13" t="s">
        <v>279</v>
      </c>
      <c r="J78" s="13" t="s">
        <v>280</v>
      </c>
      <c r="K78" s="13" t="s">
        <v>283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29"/>
    </row>
    <row r="79" spans="1:97" s="14" customFormat="1" ht="75">
      <c r="A79" s="13" t="s">
        <v>2</v>
      </c>
      <c r="B79" s="13" t="s">
        <v>284</v>
      </c>
      <c r="C79" s="13" t="s">
        <v>285</v>
      </c>
      <c r="D79" s="14" t="s">
        <v>755</v>
      </c>
      <c r="E79" s="13" t="s">
        <v>882</v>
      </c>
      <c r="F79" s="13" t="str">
        <f>VLOOKUP(D79,'Виды разрешенные '!$B$1:$B$157,1,FALSE)</f>
        <v>Upeneus moluccensis</v>
      </c>
      <c r="G79" s="14" t="s">
        <v>17</v>
      </c>
      <c r="H79" s="13" t="s">
        <v>145</v>
      </c>
      <c r="I79" s="13" t="s">
        <v>279</v>
      </c>
      <c r="J79" s="13" t="s">
        <v>280</v>
      </c>
      <c r="K79" s="13" t="s">
        <v>286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29"/>
    </row>
    <row r="80" spans="1:97" s="21" customFormat="1" ht="37.5">
      <c r="A80" s="20" t="s">
        <v>122</v>
      </c>
      <c r="B80" s="20" t="s">
        <v>288</v>
      </c>
      <c r="C80" s="20" t="s">
        <v>291</v>
      </c>
      <c r="D80" s="20" t="s">
        <v>756</v>
      </c>
      <c r="E80" s="20" t="s">
        <v>705</v>
      </c>
      <c r="F80" s="20" t="str">
        <f>IFERROR("не разрешен для экспорта",VLOOKUP((LEFT(D80,FIND(" ",D80))),'Виды разрешенные '!$C$1:$D$157,2,FALSE))</f>
        <v>не разрешен для экспорта</v>
      </c>
      <c r="G80" s="21" t="s">
        <v>17</v>
      </c>
      <c r="H80" s="20" t="s">
        <v>145</v>
      </c>
      <c r="I80" s="20" t="s">
        <v>287</v>
      </c>
      <c r="J80" s="20" t="s">
        <v>290</v>
      </c>
      <c r="K80" s="20" t="s">
        <v>289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28"/>
    </row>
    <row r="81" spans="1:97" s="14" customFormat="1" ht="37.5">
      <c r="A81" s="13" t="s">
        <v>2</v>
      </c>
      <c r="B81" s="13" t="s">
        <v>294</v>
      </c>
      <c r="C81" s="13" t="s">
        <v>295</v>
      </c>
      <c r="D81" s="14" t="s">
        <v>757</v>
      </c>
      <c r="E81" s="13" t="s">
        <v>706</v>
      </c>
      <c r="F81" s="13" t="str">
        <f>VLOOKUP(D81,'Виды разрешенные '!$B$1:$B$157,1,FALSE)</f>
        <v>Siniperca chuatsi</v>
      </c>
      <c r="G81" s="14" t="s">
        <v>17</v>
      </c>
      <c r="H81" s="13" t="s">
        <v>145</v>
      </c>
      <c r="I81" s="13" t="s">
        <v>292</v>
      </c>
      <c r="J81" s="13" t="s">
        <v>293</v>
      </c>
      <c r="K81" s="13" t="s">
        <v>296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29"/>
    </row>
    <row r="82" spans="1:97" s="14" customFormat="1" ht="75">
      <c r="A82" s="13" t="s">
        <v>2</v>
      </c>
      <c r="B82" s="13" t="s">
        <v>300</v>
      </c>
      <c r="C82" s="13" t="s">
        <v>301</v>
      </c>
      <c r="D82" s="14" t="s">
        <v>838</v>
      </c>
      <c r="E82" s="13" t="s">
        <v>883</v>
      </c>
      <c r="F82" s="13" t="str">
        <f>VLOOKUP(D82,'Виды разрешенные '!$B$1:$B$157,1,FALSE)</f>
        <v>Leuciscus waleckii</v>
      </c>
      <c r="G82" s="14" t="s">
        <v>17</v>
      </c>
      <c r="H82" s="13" t="s">
        <v>297</v>
      </c>
      <c r="I82" s="13" t="s">
        <v>298</v>
      </c>
      <c r="J82" s="13" t="s">
        <v>299</v>
      </c>
      <c r="K82" s="13" t="s">
        <v>302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29"/>
    </row>
    <row r="83" spans="1:97" s="14" customFormat="1">
      <c r="A83" s="13" t="s">
        <v>2</v>
      </c>
      <c r="B83" s="13" t="s">
        <v>305</v>
      </c>
      <c r="C83" s="13" t="s">
        <v>306</v>
      </c>
      <c r="D83" s="14" t="s">
        <v>758</v>
      </c>
      <c r="E83" s="13" t="s">
        <v>884</v>
      </c>
      <c r="F83" s="13" t="str">
        <f>VLOOKUP(D83,'Виды разрешенные '!$B$1:$B$157,1,FALSE)</f>
        <v>Abramis brama</v>
      </c>
      <c r="G83" s="14" t="s">
        <v>17</v>
      </c>
      <c r="H83" s="13" t="s">
        <v>297</v>
      </c>
      <c r="I83" s="13" t="s">
        <v>298</v>
      </c>
      <c r="J83" s="13" t="s">
        <v>304</v>
      </c>
      <c r="K83" s="13" t="s">
        <v>303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29"/>
    </row>
    <row r="84" spans="1:97" s="14" customFormat="1" ht="37.5">
      <c r="A84" s="13" t="s">
        <v>311</v>
      </c>
      <c r="B84" s="13" t="s">
        <v>308</v>
      </c>
      <c r="C84" s="13" t="s">
        <v>309</v>
      </c>
      <c r="D84" s="13" t="s">
        <v>759</v>
      </c>
      <c r="E84" s="36" t="s">
        <v>962</v>
      </c>
      <c r="F84" s="13" t="str">
        <f>VLOOKUP(D84,'Виды разрешенные '!$B$1:$B$157,1,FALSE)</f>
        <v>Hypophthalmichthys nobilis</v>
      </c>
      <c r="G84" s="14" t="s">
        <v>17</v>
      </c>
      <c r="H84" s="13" t="s">
        <v>297</v>
      </c>
      <c r="I84" s="13" t="s">
        <v>298</v>
      </c>
      <c r="J84" s="13" t="s">
        <v>307</v>
      </c>
      <c r="K84" s="13" t="s">
        <v>310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29"/>
    </row>
    <row r="85" spans="1:97" s="14" customFormat="1" ht="37.5">
      <c r="A85" s="13" t="s">
        <v>316</v>
      </c>
      <c r="B85" s="13" t="s">
        <v>314</v>
      </c>
      <c r="C85" s="13" t="s">
        <v>315</v>
      </c>
      <c r="D85" s="13" t="s">
        <v>760</v>
      </c>
      <c r="E85" s="13" t="s">
        <v>842</v>
      </c>
      <c r="F85" s="13" t="str">
        <f>VLOOKUP(D85,'Виды разрешенные '!$B$1:$B$157,1,FALSE)</f>
        <v>Cyprinus carpio</v>
      </c>
      <c r="G85" s="14" t="s">
        <v>17</v>
      </c>
      <c r="H85" s="13" t="s">
        <v>297</v>
      </c>
      <c r="I85" s="13" t="s">
        <v>298</v>
      </c>
      <c r="J85" s="13" t="s">
        <v>312</v>
      </c>
      <c r="K85" s="13" t="s">
        <v>313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29"/>
    </row>
    <row r="86" spans="1:97" s="14" customFormat="1" ht="37.5">
      <c r="A86" s="13" t="s">
        <v>4</v>
      </c>
      <c r="B86" s="13" t="s">
        <v>318</v>
      </c>
      <c r="C86" s="13" t="s">
        <v>319</v>
      </c>
      <c r="D86" s="13" t="s">
        <v>761</v>
      </c>
      <c r="E86" s="13" t="s">
        <v>843</v>
      </c>
      <c r="F86" s="13" t="str">
        <f>VLOOKUP(D86,'Виды разрешенные '!$B$1:$B$157,1,FALSE)</f>
        <v>Carassius auratus</v>
      </c>
      <c r="G86" s="14" t="s">
        <v>17</v>
      </c>
      <c r="H86" s="13" t="s">
        <v>297</v>
      </c>
      <c r="I86" s="13" t="s">
        <v>298</v>
      </c>
      <c r="J86" s="13" t="s">
        <v>317</v>
      </c>
      <c r="K86" s="13" t="s">
        <v>320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29"/>
    </row>
    <row r="87" spans="1:97" s="14" customFormat="1" ht="37.5">
      <c r="A87" s="13" t="s">
        <v>2</v>
      </c>
      <c r="B87" s="13" t="s">
        <v>322</v>
      </c>
      <c r="C87" s="13" t="s">
        <v>323</v>
      </c>
      <c r="D87" s="13" t="s">
        <v>937</v>
      </c>
      <c r="E87" s="13" t="s">
        <v>844</v>
      </c>
      <c r="F87" s="13" t="str">
        <f>VLOOKUP(D87,'Виды разрешенные '!$B$1:$B$157,1,FALSE)</f>
        <v>Culter mongolicus</v>
      </c>
      <c r="G87" s="14" t="s">
        <v>17</v>
      </c>
      <c r="H87" s="13" t="s">
        <v>297</v>
      </c>
      <c r="I87" s="13" t="s">
        <v>298</v>
      </c>
      <c r="J87" s="13" t="s">
        <v>321</v>
      </c>
      <c r="K87" s="13" t="s">
        <v>324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29"/>
    </row>
    <row r="88" spans="1:97" s="14" customFormat="1" ht="37.5">
      <c r="A88" s="13" t="s">
        <v>2</v>
      </c>
      <c r="B88" s="13" t="s">
        <v>326</v>
      </c>
      <c r="C88" s="13" t="s">
        <v>327</v>
      </c>
      <c r="D88" s="13" t="s">
        <v>762</v>
      </c>
      <c r="E88" s="13" t="s">
        <v>845</v>
      </c>
      <c r="F88" s="13" t="str">
        <f>VLOOKUP(D88,'Виды разрешенные '!$B$1:$B$157,1,FALSE)</f>
        <v>Parabramis pekinensis</v>
      </c>
      <c r="G88" s="14" t="s">
        <v>17</v>
      </c>
      <c r="H88" s="13" t="s">
        <v>297</v>
      </c>
      <c r="I88" s="13" t="s">
        <v>298</v>
      </c>
      <c r="J88" s="13" t="s">
        <v>325</v>
      </c>
      <c r="K88" s="13" t="s">
        <v>328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29"/>
    </row>
    <row r="89" spans="1:97" s="21" customFormat="1" ht="56.25">
      <c r="A89" s="20" t="s">
        <v>16</v>
      </c>
      <c r="B89" s="20" t="s">
        <v>329</v>
      </c>
      <c r="C89" s="20" t="s">
        <v>334</v>
      </c>
      <c r="D89" s="20" t="s">
        <v>763</v>
      </c>
      <c r="E89" s="20" t="s">
        <v>846</v>
      </c>
      <c r="F89" s="20" t="str">
        <f>IFERROR("не разрешен для экспорта",VLOOKUP((LEFT(D89,FIND(" ",D89))),'Виды разрешенные '!$C$1:$D$157,2,FALSE))</f>
        <v>не разрешен для экспорта</v>
      </c>
      <c r="G89" s="21" t="s">
        <v>17</v>
      </c>
      <c r="H89" s="20" t="s">
        <v>331</v>
      </c>
      <c r="I89" s="20" t="s">
        <v>332</v>
      </c>
      <c r="J89" s="20" t="s">
        <v>333</v>
      </c>
      <c r="K89" s="20" t="s">
        <v>330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28"/>
    </row>
    <row r="90" spans="1:97" s="14" customFormat="1">
      <c r="A90" s="13" t="s">
        <v>18</v>
      </c>
      <c r="B90" s="13" t="s">
        <v>337</v>
      </c>
      <c r="C90" s="13" t="s">
        <v>338</v>
      </c>
      <c r="D90" s="14" t="s">
        <v>764</v>
      </c>
      <c r="E90" s="13" t="s">
        <v>656</v>
      </c>
      <c r="F90" s="13" t="str">
        <f>VLOOKUP(D90,'Виды разрешенные '!$B$1:$B$157,1,FALSE)</f>
        <v>Mallotus villosus</v>
      </c>
      <c r="G90" s="14" t="s">
        <v>17</v>
      </c>
      <c r="H90" s="13" t="s">
        <v>331</v>
      </c>
      <c r="I90" s="13" t="s">
        <v>335</v>
      </c>
      <c r="J90" s="13" t="s">
        <v>336</v>
      </c>
      <c r="K90" s="13" t="s">
        <v>339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29"/>
    </row>
    <row r="91" spans="1:97" s="14" customFormat="1">
      <c r="A91" s="13" t="s">
        <v>2</v>
      </c>
      <c r="B91" s="13" t="s">
        <v>337</v>
      </c>
      <c r="C91" s="13" t="s">
        <v>338</v>
      </c>
      <c r="D91" s="14" t="s">
        <v>764</v>
      </c>
      <c r="E91" s="13" t="s">
        <v>656</v>
      </c>
      <c r="F91" s="13" t="str">
        <f>VLOOKUP(D91,'Виды разрешенные '!$B$1:$B$157,1,FALSE)</f>
        <v>Mallotus villosus</v>
      </c>
      <c r="G91" s="14" t="s">
        <v>17</v>
      </c>
      <c r="H91" s="13" t="s">
        <v>331</v>
      </c>
      <c r="I91" s="13" t="s">
        <v>335</v>
      </c>
      <c r="J91" s="13" t="s">
        <v>336</v>
      </c>
      <c r="K91" s="13" t="s">
        <v>339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29"/>
    </row>
    <row r="92" spans="1:97" s="14" customFormat="1" ht="37.5">
      <c r="A92" s="13" t="s">
        <v>2</v>
      </c>
      <c r="B92" s="13" t="s">
        <v>341</v>
      </c>
      <c r="C92" s="13" t="s">
        <v>342</v>
      </c>
      <c r="D92" s="13" t="s">
        <v>765</v>
      </c>
      <c r="E92" s="13" t="s">
        <v>847</v>
      </c>
      <c r="F92" s="13" t="str">
        <f>VLOOKUP(D92,'Виды разрешенные '!$B$1:$B$157,1,FALSE)</f>
        <v>Osmerus mordax</v>
      </c>
      <c r="G92" s="14" t="s">
        <v>17</v>
      </c>
      <c r="H92" s="13" t="s">
        <v>331</v>
      </c>
      <c r="I92" s="13" t="s">
        <v>335</v>
      </c>
      <c r="J92" s="13" t="s">
        <v>340</v>
      </c>
      <c r="K92" s="13" t="s">
        <v>339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29"/>
    </row>
    <row r="93" spans="1:97" s="14" customFormat="1" ht="75">
      <c r="A93" s="13" t="s">
        <v>2</v>
      </c>
      <c r="B93" s="13" t="s">
        <v>347</v>
      </c>
      <c r="C93" s="13" t="s">
        <v>348</v>
      </c>
      <c r="D93" s="13" t="s">
        <v>953</v>
      </c>
      <c r="E93" s="36" t="s">
        <v>963</v>
      </c>
      <c r="F93" s="13" t="str">
        <f>VLOOKUP(D93,'Виды разрешенные '!$B$1:$B$157,1,FALSE)</f>
        <v>Scomberesox saurus</v>
      </c>
      <c r="G93" s="14" t="s">
        <v>17</v>
      </c>
      <c r="H93" s="13" t="s">
        <v>343</v>
      </c>
      <c r="I93" s="13" t="s">
        <v>345</v>
      </c>
      <c r="J93" s="13" t="s">
        <v>346</v>
      </c>
      <c r="K93" s="13" t="s">
        <v>344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29"/>
    </row>
    <row r="94" spans="1:97" s="14" customFormat="1" ht="56.25">
      <c r="A94" s="13" t="s">
        <v>352</v>
      </c>
      <c r="B94" s="13" t="s">
        <v>350</v>
      </c>
      <c r="C94" s="13" t="s">
        <v>351</v>
      </c>
      <c r="D94" s="13" t="s">
        <v>766</v>
      </c>
      <c r="E94" s="13" t="s">
        <v>848</v>
      </c>
      <c r="F94" s="13" t="str">
        <f>VLOOKUP(D94,'Виды разрешенные '!$B$1:$B$157,1,FALSE)</f>
        <v>Cololabis saira</v>
      </c>
      <c r="G94" s="14" t="s">
        <v>17</v>
      </c>
      <c r="H94" s="13" t="s">
        <v>343</v>
      </c>
      <c r="I94" s="13" t="s">
        <v>345</v>
      </c>
      <c r="J94" s="13" t="s">
        <v>349</v>
      </c>
      <c r="K94" s="13" t="s">
        <v>344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29"/>
    </row>
    <row r="95" spans="1:97" s="21" customFormat="1" ht="56.25">
      <c r="A95" s="20" t="s">
        <v>359</v>
      </c>
      <c r="B95" s="20" t="s">
        <v>353</v>
      </c>
      <c r="C95" s="20" t="s">
        <v>354</v>
      </c>
      <c r="D95" s="20" t="s">
        <v>956</v>
      </c>
      <c r="E95" s="20" t="s">
        <v>885</v>
      </c>
      <c r="F95" s="20" t="str">
        <f>IFERROR("не разрешен для экспорта",VLOOKUP((LEFT(D95,FIND(" ",D95))),'Виды разрешенные '!$C$1:$D$157,2,FALSE))</f>
        <v>не разрешен для экспорта</v>
      </c>
      <c r="G95" s="21" t="s">
        <v>17</v>
      </c>
      <c r="H95" s="20" t="s">
        <v>356</v>
      </c>
      <c r="I95" s="20" t="s">
        <v>357</v>
      </c>
      <c r="J95" s="20" t="s">
        <v>358</v>
      </c>
      <c r="K95" s="20" t="s">
        <v>355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28"/>
    </row>
    <row r="96" spans="1:97" s="14" customFormat="1" ht="56.25">
      <c r="A96" s="13" t="s">
        <v>364</v>
      </c>
      <c r="B96" s="13" t="s">
        <v>361</v>
      </c>
      <c r="C96" s="13" t="s">
        <v>362</v>
      </c>
      <c r="D96" s="14" t="s">
        <v>767</v>
      </c>
      <c r="E96" s="13" t="s">
        <v>899</v>
      </c>
      <c r="F96" s="13" t="str">
        <f>VLOOKUP(D96,'Виды разрешенные '!$B$1:$B$157,1,FALSE)</f>
        <v>Salmo salar</v>
      </c>
      <c r="G96" s="14" t="s">
        <v>17</v>
      </c>
      <c r="H96" s="13" t="s">
        <v>356</v>
      </c>
      <c r="I96" s="13" t="s">
        <v>357</v>
      </c>
      <c r="J96" s="14" t="s">
        <v>360</v>
      </c>
      <c r="K96" s="13" t="s">
        <v>363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29"/>
    </row>
    <row r="97" spans="1:97" s="14" customFormat="1" ht="37.5">
      <c r="A97" s="13" t="s">
        <v>359</v>
      </c>
      <c r="B97" s="13" t="s">
        <v>361</v>
      </c>
      <c r="C97" s="13" t="s">
        <v>362</v>
      </c>
      <c r="D97" s="14" t="s">
        <v>767</v>
      </c>
      <c r="E97" s="13" t="s">
        <v>899</v>
      </c>
      <c r="F97" s="13" t="str">
        <f>VLOOKUP(D97,'Виды разрешенные '!$B$1:$B$157,1,FALSE)</f>
        <v>Salmo salar</v>
      </c>
      <c r="G97" s="14" t="s">
        <v>17</v>
      </c>
      <c r="H97" s="13" t="s">
        <v>356</v>
      </c>
      <c r="I97" s="13" t="s">
        <v>357</v>
      </c>
      <c r="J97" s="14" t="s">
        <v>365</v>
      </c>
      <c r="K97" s="13" t="s">
        <v>363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29"/>
    </row>
    <row r="98" spans="1:97" s="14" customFormat="1" ht="37.5">
      <c r="A98" s="13" t="s">
        <v>369</v>
      </c>
      <c r="B98" s="13" t="s">
        <v>367</v>
      </c>
      <c r="C98" s="13" t="s">
        <v>368</v>
      </c>
      <c r="D98" s="14" t="s">
        <v>768</v>
      </c>
      <c r="E98" s="13" t="s">
        <v>657</v>
      </c>
      <c r="F98" s="13" t="str">
        <f>VLOOKUP(D98,'Виды разрешенные '!$B$1:$B$157,1,FALSE)</f>
        <v>Hucho hucho</v>
      </c>
      <c r="G98" s="14" t="s">
        <v>17</v>
      </c>
      <c r="H98" s="13" t="s">
        <v>356</v>
      </c>
      <c r="I98" s="13" t="s">
        <v>357</v>
      </c>
      <c r="J98" s="13" t="s">
        <v>366</v>
      </c>
      <c r="K98" s="13" t="s">
        <v>363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29"/>
    </row>
    <row r="99" spans="1:97" s="14" customFormat="1" ht="37.5">
      <c r="A99" s="13" t="s">
        <v>370</v>
      </c>
      <c r="B99" s="13" t="s">
        <v>367</v>
      </c>
      <c r="C99" s="13" t="s">
        <v>368</v>
      </c>
      <c r="D99" s="14" t="s">
        <v>768</v>
      </c>
      <c r="E99" s="13" t="s">
        <v>657</v>
      </c>
      <c r="F99" s="13" t="str">
        <f>VLOOKUP(D99,'Виды разрешенные '!$B$1:$B$157,1,FALSE)</f>
        <v>Hucho hucho</v>
      </c>
      <c r="G99" s="14" t="s">
        <v>17</v>
      </c>
      <c r="H99" s="13" t="s">
        <v>356</v>
      </c>
      <c r="I99" s="13" t="s">
        <v>357</v>
      </c>
      <c r="J99" s="13" t="s">
        <v>366</v>
      </c>
      <c r="K99" s="13" t="s">
        <v>363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29"/>
    </row>
    <row r="100" spans="1:97" s="19" customFormat="1" ht="37.5">
      <c r="A100" s="18" t="s">
        <v>359</v>
      </c>
      <c r="B100" s="18" t="s">
        <v>371</v>
      </c>
      <c r="C100" s="18" t="s">
        <v>368</v>
      </c>
      <c r="D100" s="18" t="s">
        <v>769</v>
      </c>
      <c r="E100" s="18" t="s">
        <v>658</v>
      </c>
      <c r="F100" s="18" t="s">
        <v>952</v>
      </c>
      <c r="G100" s="19" t="s">
        <v>17</v>
      </c>
      <c r="H100" s="18" t="s">
        <v>356</v>
      </c>
      <c r="I100" s="18" t="s">
        <v>357</v>
      </c>
      <c r="J100" s="18" t="s">
        <v>372</v>
      </c>
      <c r="K100" s="18" t="s">
        <v>363</v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0"/>
    </row>
    <row r="101" spans="1:97" s="14" customFormat="1" ht="56.25">
      <c r="A101" s="13" t="s">
        <v>377</v>
      </c>
      <c r="B101" s="13" t="s">
        <v>374</v>
      </c>
      <c r="C101" s="13" t="s">
        <v>375</v>
      </c>
      <c r="D101" s="13" t="s">
        <v>839</v>
      </c>
      <c r="E101" s="13" t="s">
        <v>849</v>
      </c>
      <c r="F101" s="13" t="str">
        <f>VLOOKUP(D101,'Виды разрешенные '!$B$1:$B$157,1,FALSE)</f>
        <v>Brachymystax lenok</v>
      </c>
      <c r="G101" s="14" t="s">
        <v>17</v>
      </c>
      <c r="H101" s="13" t="s">
        <v>356</v>
      </c>
      <c r="I101" s="13" t="s">
        <v>357</v>
      </c>
      <c r="J101" s="13" t="s">
        <v>373</v>
      </c>
      <c r="K101" s="13" t="s">
        <v>376</v>
      </c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29"/>
    </row>
    <row r="102" spans="1:97" s="14" customFormat="1" ht="56.25">
      <c r="A102" s="15" t="s">
        <v>54</v>
      </c>
      <c r="B102" s="13" t="s">
        <v>374</v>
      </c>
      <c r="C102" s="13" t="s">
        <v>375</v>
      </c>
      <c r="D102" s="13" t="s">
        <v>839</v>
      </c>
      <c r="E102" s="13" t="s">
        <v>849</v>
      </c>
      <c r="F102" s="13" t="str">
        <f>VLOOKUP(D102,'Виды разрешенные '!$B$1:$B$157,1,FALSE)</f>
        <v>Brachymystax lenok</v>
      </c>
      <c r="G102" s="14" t="s">
        <v>17</v>
      </c>
      <c r="H102" s="13" t="s">
        <v>356</v>
      </c>
      <c r="I102" s="13" t="s">
        <v>357</v>
      </c>
      <c r="J102" s="13" t="s">
        <v>378</v>
      </c>
      <c r="K102" s="13" t="s">
        <v>376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29"/>
    </row>
    <row r="103" spans="1:97" s="14" customFormat="1" ht="56.25">
      <c r="A103" s="13" t="s">
        <v>379</v>
      </c>
      <c r="B103" s="13" t="s">
        <v>374</v>
      </c>
      <c r="C103" s="13" t="s">
        <v>375</v>
      </c>
      <c r="D103" s="13" t="s">
        <v>839</v>
      </c>
      <c r="E103" s="13" t="s">
        <v>849</v>
      </c>
      <c r="F103" s="13" t="str">
        <f>VLOOKUP(D103,'Виды разрешенные '!$B$1:$B$157,1,FALSE)</f>
        <v>Brachymystax lenok</v>
      </c>
      <c r="G103" s="14" t="s">
        <v>17</v>
      </c>
      <c r="H103" s="13" t="s">
        <v>356</v>
      </c>
      <c r="I103" s="13" t="s">
        <v>357</v>
      </c>
      <c r="J103" s="13" t="s">
        <v>378</v>
      </c>
      <c r="K103" s="13" t="s">
        <v>376</v>
      </c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29"/>
    </row>
    <row r="104" spans="1:97" s="14" customFormat="1" ht="37.5">
      <c r="A104" s="13" t="s">
        <v>384</v>
      </c>
      <c r="B104" s="13" t="s">
        <v>381</v>
      </c>
      <c r="C104" s="13" t="s">
        <v>382</v>
      </c>
      <c r="D104" s="13" t="s">
        <v>770</v>
      </c>
      <c r="E104" s="13" t="s">
        <v>850</v>
      </c>
      <c r="F104" s="13" t="str">
        <f>VLOOKUP(D104,'Виды разрешенные '!$B$1:$B$157,1,FALSE)</f>
        <v>Oncorhynchus kisutch</v>
      </c>
      <c r="G104" s="14" t="s">
        <v>17</v>
      </c>
      <c r="H104" s="13" t="s">
        <v>356</v>
      </c>
      <c r="I104" s="13" t="s">
        <v>357</v>
      </c>
      <c r="J104" s="13" t="s">
        <v>380</v>
      </c>
      <c r="K104" s="13" t="s">
        <v>383</v>
      </c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29"/>
    </row>
    <row r="105" spans="1:97" s="14" customFormat="1" ht="37.5">
      <c r="A105" s="13" t="s">
        <v>385</v>
      </c>
      <c r="B105" s="13" t="s">
        <v>381</v>
      </c>
      <c r="C105" s="13" t="s">
        <v>382</v>
      </c>
      <c r="D105" s="13" t="s">
        <v>770</v>
      </c>
      <c r="E105" s="13" t="s">
        <v>850</v>
      </c>
      <c r="F105" s="13" t="str">
        <f>VLOOKUP(D105,'Виды разрешенные '!$B$1:$B$157,1,FALSE)</f>
        <v>Oncorhynchus kisutch</v>
      </c>
      <c r="G105" s="14" t="s">
        <v>17</v>
      </c>
      <c r="H105" s="13" t="s">
        <v>356</v>
      </c>
      <c r="I105" s="13" t="s">
        <v>357</v>
      </c>
      <c r="J105" s="13" t="s">
        <v>380</v>
      </c>
      <c r="K105" s="13" t="s">
        <v>383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29"/>
    </row>
    <row r="106" spans="1:97" s="14" customFormat="1" ht="37.5">
      <c r="A106" s="13" t="s">
        <v>384</v>
      </c>
      <c r="B106" s="13" t="s">
        <v>386</v>
      </c>
      <c r="C106" s="13" t="s">
        <v>387</v>
      </c>
      <c r="D106" s="13" t="s">
        <v>771</v>
      </c>
      <c r="E106" s="13" t="s">
        <v>851</v>
      </c>
      <c r="F106" s="13" t="str">
        <f>VLOOKUP(D106,'Виды разрешенные '!$B$1:$B$157,1,FALSE)</f>
        <v>Oncorhynchus gorbuscha</v>
      </c>
      <c r="G106" s="14" t="s">
        <v>17</v>
      </c>
      <c r="H106" s="13" t="s">
        <v>356</v>
      </c>
      <c r="I106" s="13" t="s">
        <v>357</v>
      </c>
      <c r="J106" s="13" t="s">
        <v>380</v>
      </c>
      <c r="K106" s="13" t="s">
        <v>388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29"/>
    </row>
    <row r="107" spans="1:97" s="14" customFormat="1" ht="37.5">
      <c r="A107" s="13" t="s">
        <v>389</v>
      </c>
      <c r="B107" s="13" t="s">
        <v>386</v>
      </c>
      <c r="C107" s="13" t="s">
        <v>387</v>
      </c>
      <c r="D107" s="13" t="s">
        <v>771</v>
      </c>
      <c r="E107" s="13" t="s">
        <v>851</v>
      </c>
      <c r="F107" s="13" t="str">
        <f>VLOOKUP(D107,'Виды разрешенные '!$B$1:$B$157,1,FALSE)</f>
        <v>Oncorhynchus gorbuscha</v>
      </c>
      <c r="G107" s="14" t="s">
        <v>17</v>
      </c>
      <c r="H107" s="13" t="s">
        <v>356</v>
      </c>
      <c r="I107" s="13" t="s">
        <v>357</v>
      </c>
      <c r="J107" s="13" t="s">
        <v>380</v>
      </c>
      <c r="K107" s="13" t="s">
        <v>388</v>
      </c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29"/>
    </row>
    <row r="108" spans="1:97" s="14" customFormat="1" ht="37.5">
      <c r="A108" s="13" t="s">
        <v>384</v>
      </c>
      <c r="B108" s="13" t="s">
        <v>390</v>
      </c>
      <c r="C108" s="13" t="s">
        <v>391</v>
      </c>
      <c r="D108" s="13" t="s">
        <v>772</v>
      </c>
      <c r="E108" s="13" t="s">
        <v>856</v>
      </c>
      <c r="F108" s="13" t="str">
        <f>VLOOKUP(D108,'Виды разрешенные '!$B$1:$B$157,1,FALSE)</f>
        <v>Oncorhynchus rhodurus</v>
      </c>
      <c r="G108" s="14" t="s">
        <v>17</v>
      </c>
      <c r="H108" s="13" t="s">
        <v>356</v>
      </c>
      <c r="I108" s="13" t="s">
        <v>357</v>
      </c>
      <c r="J108" s="13" t="s">
        <v>380</v>
      </c>
      <c r="K108" s="13" t="s">
        <v>392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29"/>
    </row>
    <row r="109" spans="1:97" s="14" customFormat="1" ht="37.5">
      <c r="A109" s="13" t="s">
        <v>393</v>
      </c>
      <c r="B109" s="13" t="s">
        <v>390</v>
      </c>
      <c r="C109" s="13" t="s">
        <v>391</v>
      </c>
      <c r="D109" s="13" t="s">
        <v>772</v>
      </c>
      <c r="E109" s="13" t="s">
        <v>856</v>
      </c>
      <c r="F109" s="13" t="str">
        <f>VLOOKUP(D109,'Виды разрешенные '!$B$1:$B$157,1,FALSE)</f>
        <v>Oncorhynchus rhodurus</v>
      </c>
      <c r="G109" s="14" t="s">
        <v>17</v>
      </c>
      <c r="H109" s="13" t="s">
        <v>356</v>
      </c>
      <c r="I109" s="13" t="s">
        <v>357</v>
      </c>
      <c r="J109" s="13" t="s">
        <v>380</v>
      </c>
      <c r="K109" s="13" t="s">
        <v>392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29"/>
    </row>
    <row r="110" spans="1:97" s="14" customFormat="1" ht="37.5">
      <c r="A110" s="13" t="s">
        <v>384</v>
      </c>
      <c r="B110" s="13" t="s">
        <v>394</v>
      </c>
      <c r="C110" s="13" t="s">
        <v>395</v>
      </c>
      <c r="D110" s="13" t="s">
        <v>773</v>
      </c>
      <c r="E110" s="13" t="s">
        <v>852</v>
      </c>
      <c r="F110" s="13" t="str">
        <f>VLOOKUP(D110,'Виды разрешенные '!$B$1:$B$157,1,FALSE)</f>
        <v>Oncorhynchus masou</v>
      </c>
      <c r="G110" s="14" t="s">
        <v>17</v>
      </c>
      <c r="H110" s="13" t="s">
        <v>356</v>
      </c>
      <c r="I110" s="13" t="s">
        <v>357</v>
      </c>
      <c r="J110" s="13" t="s">
        <v>380</v>
      </c>
      <c r="K110" s="13" t="s">
        <v>396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29"/>
    </row>
    <row r="111" spans="1:97" s="14" customFormat="1" ht="37.5">
      <c r="A111" s="13" t="s">
        <v>393</v>
      </c>
      <c r="B111" s="13" t="s">
        <v>394</v>
      </c>
      <c r="C111" s="13" t="s">
        <v>395</v>
      </c>
      <c r="D111" s="13" t="s">
        <v>773</v>
      </c>
      <c r="E111" s="13" t="s">
        <v>852</v>
      </c>
      <c r="F111" s="13" t="str">
        <f>VLOOKUP(D111,'Виды разрешенные '!$B$1:$B$157,1,FALSE)</f>
        <v>Oncorhynchus masou</v>
      </c>
      <c r="G111" s="14" t="s">
        <v>17</v>
      </c>
      <c r="H111" s="13" t="s">
        <v>356</v>
      </c>
      <c r="I111" s="13" t="s">
        <v>357</v>
      </c>
      <c r="J111" s="13" t="s">
        <v>380</v>
      </c>
      <c r="K111" s="13" t="s">
        <v>396</v>
      </c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29"/>
    </row>
    <row r="112" spans="1:97" s="14" customFormat="1" ht="56.25">
      <c r="A112" s="13" t="s">
        <v>384</v>
      </c>
      <c r="B112" s="13" t="s">
        <v>397</v>
      </c>
      <c r="C112" s="13" t="s">
        <v>398</v>
      </c>
      <c r="D112" s="13" t="s">
        <v>774</v>
      </c>
      <c r="E112" s="13" t="s">
        <v>853</v>
      </c>
      <c r="F112" s="13" t="str">
        <f>VLOOKUP(D112,'Виды разрешенные '!$B$1:$B$157,1,FALSE)</f>
        <v>Oncorhynchus nerka</v>
      </c>
      <c r="G112" s="14" t="s">
        <v>17</v>
      </c>
      <c r="H112" s="13" t="s">
        <v>356</v>
      </c>
      <c r="I112" s="13" t="s">
        <v>357</v>
      </c>
      <c r="J112" s="13" t="s">
        <v>380</v>
      </c>
      <c r="K112" s="13" t="s">
        <v>399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29"/>
    </row>
    <row r="113" spans="1:97" s="14" customFormat="1" ht="56.25">
      <c r="A113" s="13" t="s">
        <v>400</v>
      </c>
      <c r="B113" s="13" t="s">
        <v>397</v>
      </c>
      <c r="C113" s="13" t="s">
        <v>398</v>
      </c>
      <c r="D113" s="13" t="s">
        <v>774</v>
      </c>
      <c r="E113" s="13" t="s">
        <v>853</v>
      </c>
      <c r="F113" s="13" t="str">
        <f>VLOOKUP(D113,'Виды разрешенные '!$B$1:$B$157,1,FALSE)</f>
        <v>Oncorhynchus nerka</v>
      </c>
      <c r="G113" s="14" t="s">
        <v>17</v>
      </c>
      <c r="H113" s="13" t="s">
        <v>356</v>
      </c>
      <c r="I113" s="13" t="s">
        <v>357</v>
      </c>
      <c r="J113" s="13" t="s">
        <v>380</v>
      </c>
      <c r="K113" s="13" t="s">
        <v>399</v>
      </c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29"/>
    </row>
    <row r="114" spans="1:97" s="14" customFormat="1" ht="37.5">
      <c r="A114" s="13" t="s">
        <v>384</v>
      </c>
      <c r="B114" s="13" t="s">
        <v>401</v>
      </c>
      <c r="C114" s="13" t="s">
        <v>402</v>
      </c>
      <c r="D114" s="13" t="s">
        <v>775</v>
      </c>
      <c r="E114" s="13" t="s">
        <v>854</v>
      </c>
      <c r="F114" s="13" t="str">
        <f>VLOOKUP(D114,'Виды разрешенные '!$B$1:$B$157,1,FALSE)</f>
        <v>Oncorhynchus keta</v>
      </c>
      <c r="G114" s="14" t="s">
        <v>17</v>
      </c>
      <c r="H114" s="13" t="s">
        <v>356</v>
      </c>
      <c r="I114" s="13" t="s">
        <v>357</v>
      </c>
      <c r="J114" s="13" t="s">
        <v>380</v>
      </c>
      <c r="K114" s="13" t="s">
        <v>403</v>
      </c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29"/>
    </row>
    <row r="115" spans="1:97" s="14" customFormat="1" ht="56.25">
      <c r="A115" s="13" t="s">
        <v>404</v>
      </c>
      <c r="B115" s="13" t="s">
        <v>401</v>
      </c>
      <c r="C115" s="13" t="s">
        <v>402</v>
      </c>
      <c r="D115" s="13" t="s">
        <v>775</v>
      </c>
      <c r="E115" s="13" t="s">
        <v>854</v>
      </c>
      <c r="F115" s="13" t="str">
        <f>VLOOKUP(D115,'Виды разрешенные '!$B$1:$B$157,1,FALSE)</f>
        <v>Oncorhynchus keta</v>
      </c>
      <c r="G115" s="14" t="s">
        <v>17</v>
      </c>
      <c r="H115" s="13" t="s">
        <v>356</v>
      </c>
      <c r="I115" s="13" t="s">
        <v>357</v>
      </c>
      <c r="J115" s="13" t="s">
        <v>380</v>
      </c>
      <c r="K115" s="13" t="s">
        <v>403</v>
      </c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29"/>
    </row>
    <row r="116" spans="1:97" s="14" customFormat="1" ht="37.5">
      <c r="A116" s="13" t="s">
        <v>384</v>
      </c>
      <c r="B116" s="13" t="s">
        <v>405</v>
      </c>
      <c r="C116" s="13" t="s">
        <v>406</v>
      </c>
      <c r="D116" s="14" t="s">
        <v>776</v>
      </c>
      <c r="E116" s="13" t="s">
        <v>903</v>
      </c>
      <c r="F116" s="13" t="str">
        <f>VLOOKUP(D116,'Виды разрешенные '!$B$1:$B$157,1,FALSE)</f>
        <v>Oncorhynchus tshawytscha</v>
      </c>
      <c r="G116" s="14" t="s">
        <v>17</v>
      </c>
      <c r="H116" s="13" t="s">
        <v>356</v>
      </c>
      <c r="I116" s="13" t="s">
        <v>357</v>
      </c>
      <c r="J116" s="13" t="s">
        <v>380</v>
      </c>
      <c r="K116" s="13" t="s">
        <v>407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29"/>
    </row>
    <row r="117" spans="1:97" s="14" customFormat="1" ht="37.5">
      <c r="A117" s="13" t="s">
        <v>393</v>
      </c>
      <c r="B117" s="13" t="s">
        <v>405</v>
      </c>
      <c r="C117" s="13" t="s">
        <v>406</v>
      </c>
      <c r="D117" s="14" t="s">
        <v>776</v>
      </c>
      <c r="E117" s="13" t="s">
        <v>903</v>
      </c>
      <c r="F117" s="13" t="str">
        <f>VLOOKUP(D117,'Виды разрешенные '!$B$1:$B$157,1,FALSE)</f>
        <v>Oncorhynchus tshawytscha</v>
      </c>
      <c r="G117" s="14" t="s">
        <v>17</v>
      </c>
      <c r="H117" s="13" t="s">
        <v>356</v>
      </c>
      <c r="I117" s="13" t="s">
        <v>357</v>
      </c>
      <c r="J117" s="13" t="s">
        <v>380</v>
      </c>
      <c r="K117" s="13" t="s">
        <v>407</v>
      </c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29"/>
    </row>
    <row r="118" spans="1:97" s="19" customFormat="1" ht="37.5">
      <c r="A118" s="18" t="s">
        <v>359</v>
      </c>
      <c r="B118" s="18" t="s">
        <v>408</v>
      </c>
      <c r="C118" s="18" t="s">
        <v>409</v>
      </c>
      <c r="D118" s="18" t="s">
        <v>777</v>
      </c>
      <c r="E118" s="18" t="s">
        <v>855</v>
      </c>
      <c r="F118" s="18" t="str">
        <f>VLOOKUP((LEFT(D118,FIND(" ",D118))),'Виды разрешенные '!$C$1:$D$157,2,FALSE)</f>
        <v>Pollachius virens</v>
      </c>
      <c r="G118" s="19" t="s">
        <v>17</v>
      </c>
      <c r="H118" s="18" t="s">
        <v>356</v>
      </c>
      <c r="I118" s="18" t="s">
        <v>357</v>
      </c>
      <c r="J118" s="18" t="s">
        <v>410</v>
      </c>
      <c r="K118" s="18" t="s">
        <v>407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0"/>
    </row>
    <row r="119" spans="1:97" s="19" customFormat="1" ht="37.5">
      <c r="A119" s="18" t="s">
        <v>414</v>
      </c>
      <c r="B119" s="18" t="s">
        <v>411</v>
      </c>
      <c r="C119" s="18" t="s">
        <v>412</v>
      </c>
      <c r="D119" s="18" t="s">
        <v>778</v>
      </c>
      <c r="E119" s="18" t="s">
        <v>857</v>
      </c>
      <c r="F119" s="18" t="str">
        <f>VLOOKUP((LEFT(D119,FIND(" ",D119))),'Виды разрешенные '!$C$1:$D$157,2,FALSE)</f>
        <v>Oncorhynchus gorbuscha</v>
      </c>
      <c r="G119" s="19" t="s">
        <v>17</v>
      </c>
      <c r="H119" s="18" t="s">
        <v>356</v>
      </c>
      <c r="I119" s="18" t="s">
        <v>357</v>
      </c>
      <c r="J119" s="18" t="s">
        <v>413</v>
      </c>
      <c r="K119" s="18" t="s">
        <v>407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0"/>
    </row>
    <row r="120" spans="1:97" s="19" customFormat="1" ht="37.5">
      <c r="A120" s="18" t="s">
        <v>419</v>
      </c>
      <c r="B120" s="18" t="s">
        <v>416</v>
      </c>
      <c r="C120" s="18" t="s">
        <v>417</v>
      </c>
      <c r="D120" s="18" t="s">
        <v>779</v>
      </c>
      <c r="E120" s="18" t="s">
        <v>858</v>
      </c>
      <c r="F120" s="18" t="str">
        <f>VLOOKUP((LEFT(D120,FIND(" ",D120))),'Виды разрешенные '!$C$1:$D$157,2,FALSE)</f>
        <v>Salmo salar</v>
      </c>
      <c r="G120" s="19" t="s">
        <v>17</v>
      </c>
      <c r="H120" s="18" t="s">
        <v>356</v>
      </c>
      <c r="I120" s="18" t="s">
        <v>357</v>
      </c>
      <c r="J120" s="18" t="s">
        <v>418</v>
      </c>
      <c r="K120" s="18" t="s">
        <v>415</v>
      </c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0"/>
    </row>
    <row r="121" spans="1:97" s="19" customFormat="1" ht="37.5">
      <c r="A121" s="18" t="s">
        <v>359</v>
      </c>
      <c r="B121" s="18" t="s">
        <v>416</v>
      </c>
      <c r="C121" s="18" t="s">
        <v>417</v>
      </c>
      <c r="D121" s="18" t="s">
        <v>779</v>
      </c>
      <c r="E121" s="18" t="s">
        <v>858</v>
      </c>
      <c r="F121" s="18" t="str">
        <f>VLOOKUP((LEFT(D121,FIND(" ",D121))),'Виды разрешенные '!$C$1:$D$157,2,FALSE)</f>
        <v>Salmo salar</v>
      </c>
      <c r="G121" s="19" t="s">
        <v>17</v>
      </c>
      <c r="H121" s="18" t="s">
        <v>356</v>
      </c>
      <c r="I121" s="18" t="s">
        <v>357</v>
      </c>
      <c r="J121" s="18" t="s">
        <v>420</v>
      </c>
      <c r="K121" s="18" t="s">
        <v>415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0"/>
    </row>
    <row r="122" spans="1:97" s="14" customFormat="1" ht="37.5">
      <c r="A122" s="13" t="s">
        <v>359</v>
      </c>
      <c r="B122" s="13" t="s">
        <v>422</v>
      </c>
      <c r="C122" s="13" t="s">
        <v>417</v>
      </c>
      <c r="D122" s="13" t="s">
        <v>780</v>
      </c>
      <c r="E122" s="36" t="s">
        <v>964</v>
      </c>
      <c r="F122" s="13" t="str">
        <f>VLOOKUP(D122,'Виды разрешенные '!$B$1:$B$157,1,FALSE)</f>
        <v>Stenodus leucichthys</v>
      </c>
      <c r="G122" s="14" t="s">
        <v>17</v>
      </c>
      <c r="H122" s="13" t="s">
        <v>356</v>
      </c>
      <c r="I122" s="13" t="s">
        <v>357</v>
      </c>
      <c r="J122" s="13" t="s">
        <v>421</v>
      </c>
      <c r="K122" s="13" t="s">
        <v>415</v>
      </c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29"/>
    </row>
    <row r="123" spans="1:97" s="21" customFormat="1">
      <c r="A123" s="20" t="s">
        <v>2</v>
      </c>
      <c r="B123" s="20" t="s">
        <v>425</v>
      </c>
      <c r="C123" s="20" t="s">
        <v>428</v>
      </c>
      <c r="D123" s="20" t="s">
        <v>781</v>
      </c>
      <c r="E123" s="20" t="s">
        <v>859</v>
      </c>
      <c r="F123" s="20" t="str">
        <f>IFERROR("не разрешен для экспорта",VLOOKUP((LEFT(D123,FIND(" ",D123))),'Виды разрешенные '!$C$1:$D$157,2,FALSE))</f>
        <v>не разрешен для экспорта</v>
      </c>
      <c r="G123" s="21" t="s">
        <v>17</v>
      </c>
      <c r="H123" s="20" t="s">
        <v>424</v>
      </c>
      <c r="I123" s="20" t="s">
        <v>426</v>
      </c>
      <c r="J123" s="20" t="s">
        <v>427</v>
      </c>
      <c r="K123" s="20" t="s">
        <v>423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28"/>
    </row>
    <row r="124" spans="1:97" s="14" customFormat="1">
      <c r="A124" s="13" t="s">
        <v>2</v>
      </c>
      <c r="B124" s="13" t="s">
        <v>430</v>
      </c>
      <c r="C124" s="13" t="s">
        <v>431</v>
      </c>
      <c r="D124" s="13" t="s">
        <v>782</v>
      </c>
      <c r="E124" s="13" t="s">
        <v>860</v>
      </c>
      <c r="F124" s="13" t="str">
        <f>VLOOKUP(D124,'Виды разрешенные '!$B$1:$B$157,1,FALSE)</f>
        <v>Esox lucius</v>
      </c>
      <c r="G124" s="14" t="s">
        <v>17</v>
      </c>
      <c r="H124" s="13" t="s">
        <v>424</v>
      </c>
      <c r="I124" s="13" t="s">
        <v>426</v>
      </c>
      <c r="J124" s="13" t="s">
        <v>429</v>
      </c>
      <c r="K124" s="13" t="s">
        <v>423</v>
      </c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29"/>
    </row>
    <row r="125" spans="1:97" s="14" customFormat="1" ht="112.5">
      <c r="A125" s="13" t="s">
        <v>16</v>
      </c>
      <c r="B125" s="13" t="s">
        <v>435</v>
      </c>
      <c r="C125" s="13" t="s">
        <v>436</v>
      </c>
      <c r="D125" s="13" t="s">
        <v>783</v>
      </c>
      <c r="E125" s="13" t="s">
        <v>861</v>
      </c>
      <c r="F125" s="13" t="str">
        <f>VLOOKUP(D125,'Виды разрешенные '!$B$1:$B$157,1,FALSE)</f>
        <v>Ilisha elongata</v>
      </c>
      <c r="G125" s="14" t="s">
        <v>17</v>
      </c>
      <c r="H125" s="13" t="s">
        <v>432</v>
      </c>
      <c r="I125" s="13" t="s">
        <v>433</v>
      </c>
      <c r="J125" s="13" t="s">
        <v>434</v>
      </c>
      <c r="K125" s="13" t="s">
        <v>437</v>
      </c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29"/>
    </row>
    <row r="126" spans="1:97" s="14" customFormat="1" ht="56.25">
      <c r="A126" s="13" t="s">
        <v>443</v>
      </c>
      <c r="B126" s="13" t="s">
        <v>440</v>
      </c>
      <c r="C126" s="13" t="s">
        <v>441</v>
      </c>
      <c r="D126" s="14" t="s">
        <v>784</v>
      </c>
      <c r="E126" s="13" t="s">
        <v>886</v>
      </c>
      <c r="F126" s="13" t="str">
        <f>VLOOKUP(D126,'Виды разрешенные '!$B$1:$B$157,1,FALSE)</f>
        <v>Sardina pilchardus</v>
      </c>
      <c r="G126" s="14" t="s">
        <v>17</v>
      </c>
      <c r="H126" s="13" t="s">
        <v>432</v>
      </c>
      <c r="I126" s="13" t="s">
        <v>438</v>
      </c>
      <c r="J126" s="13" t="s">
        <v>439</v>
      </c>
      <c r="K126" s="13" t="s">
        <v>442</v>
      </c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29"/>
    </row>
    <row r="127" spans="1:97" s="14" customFormat="1" ht="112.5">
      <c r="A127" s="13" t="s">
        <v>448</v>
      </c>
      <c r="B127" s="13" t="s">
        <v>445</v>
      </c>
      <c r="C127" s="13" t="s">
        <v>446</v>
      </c>
      <c r="D127" s="13" t="s">
        <v>955</v>
      </c>
      <c r="E127" s="13" t="s">
        <v>862</v>
      </c>
      <c r="F127" s="13" t="str">
        <f>VLOOKUP(D127,'Виды разрешенные '!$B$1:$B$157,1,FALSE)</f>
        <v>Sardinops sagax (Sardinops melanostictus)</v>
      </c>
      <c r="G127" s="14" t="s">
        <v>17</v>
      </c>
      <c r="H127" s="13" t="s">
        <v>432</v>
      </c>
      <c r="I127" s="13" t="s">
        <v>438</v>
      </c>
      <c r="J127" s="13" t="s">
        <v>444</v>
      </c>
      <c r="K127" s="13" t="s">
        <v>447</v>
      </c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29"/>
    </row>
    <row r="128" spans="1:97" s="14" customFormat="1" ht="56.25">
      <c r="A128" s="13" t="s">
        <v>451</v>
      </c>
      <c r="B128" s="13" t="s">
        <v>445</v>
      </c>
      <c r="C128" s="13" t="s">
        <v>450</v>
      </c>
      <c r="D128" s="13" t="s">
        <v>955</v>
      </c>
      <c r="E128" s="13" t="s">
        <v>659</v>
      </c>
      <c r="F128" s="13" t="str">
        <f>VLOOKUP(D128,'Виды разрешенные '!$B$1:$B$157,1,FALSE)</f>
        <v>Sardinops sagax (Sardinops melanostictus)</v>
      </c>
      <c r="G128" s="14" t="s">
        <v>17</v>
      </c>
      <c r="H128" s="13" t="s">
        <v>432</v>
      </c>
      <c r="I128" s="13" t="s">
        <v>438</v>
      </c>
      <c r="J128" s="13" t="s">
        <v>449</v>
      </c>
      <c r="K128" s="13" t="s">
        <v>447</v>
      </c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29"/>
    </row>
    <row r="129" spans="1:97" s="14" customFormat="1" ht="75">
      <c r="A129" s="13" t="s">
        <v>455</v>
      </c>
      <c r="B129" s="13" t="s">
        <v>453</v>
      </c>
      <c r="C129" s="13" t="s">
        <v>454</v>
      </c>
      <c r="D129" s="14" t="s">
        <v>785</v>
      </c>
      <c r="E129" s="13" t="s">
        <v>660</v>
      </c>
      <c r="F129" s="13" t="str">
        <f>VLOOKUP(D129,'Виды разрешенные '!$B$1:$B$157,1,FALSE)</f>
        <v>Clupea pallasii</v>
      </c>
      <c r="G129" s="14" t="s">
        <v>17</v>
      </c>
      <c r="H129" s="13" t="s">
        <v>432</v>
      </c>
      <c r="I129" s="13" t="s">
        <v>438</v>
      </c>
      <c r="J129" s="13" t="s">
        <v>452</v>
      </c>
      <c r="K129" s="13" t="s">
        <v>447</v>
      </c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29"/>
    </row>
    <row r="130" spans="1:97" s="14" customFormat="1" ht="37.5">
      <c r="A130" s="15" t="s">
        <v>456</v>
      </c>
      <c r="B130" s="13" t="s">
        <v>453</v>
      </c>
      <c r="C130" s="13" t="s">
        <v>454</v>
      </c>
      <c r="D130" s="14" t="s">
        <v>785</v>
      </c>
      <c r="E130" s="13" t="s">
        <v>660</v>
      </c>
      <c r="F130" s="13" t="str">
        <f>VLOOKUP(D130,'Виды разрешенные '!$B$1:$B$157,1,FALSE)</f>
        <v>Clupea pallasii</v>
      </c>
      <c r="G130" s="14" t="s">
        <v>17</v>
      </c>
      <c r="H130" s="13" t="s">
        <v>432</v>
      </c>
      <c r="I130" s="13" t="s">
        <v>438</v>
      </c>
      <c r="J130" s="13" t="s">
        <v>452</v>
      </c>
      <c r="K130" s="13" t="s">
        <v>447</v>
      </c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29"/>
    </row>
    <row r="131" spans="1:97" s="14" customFormat="1" ht="56.25">
      <c r="A131" s="15" t="s">
        <v>54</v>
      </c>
      <c r="B131" s="13" t="s">
        <v>457</v>
      </c>
      <c r="C131" s="13" t="s">
        <v>458</v>
      </c>
      <c r="D131" s="14" t="s">
        <v>786</v>
      </c>
      <c r="E131" s="13" t="s">
        <v>887</v>
      </c>
      <c r="F131" s="13" t="str">
        <f>VLOOKUP(D131,'Виды разрешенные '!$B$1:$B$157,1,FALSE)</f>
        <v>Clupea harengus</v>
      </c>
      <c r="G131" s="14" t="s">
        <v>17</v>
      </c>
      <c r="H131" s="13" t="s">
        <v>432</v>
      </c>
      <c r="I131" s="13" t="s">
        <v>438</v>
      </c>
      <c r="J131" s="13" t="s">
        <v>452</v>
      </c>
      <c r="K131" s="13" t="s">
        <v>447</v>
      </c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29"/>
    </row>
    <row r="132" spans="1:97" s="14" customFormat="1" ht="75">
      <c r="A132" s="13" t="s">
        <v>459</v>
      </c>
      <c r="B132" s="13" t="s">
        <v>457</v>
      </c>
      <c r="C132" s="13" t="s">
        <v>458</v>
      </c>
      <c r="D132" s="14" t="s">
        <v>786</v>
      </c>
      <c r="E132" s="13" t="s">
        <v>887</v>
      </c>
      <c r="F132" s="13" t="str">
        <f>VLOOKUP(D132,'Виды разрешенные '!$B$1:$B$157,1,FALSE)</f>
        <v>Clupea harengus</v>
      </c>
      <c r="G132" s="14" t="s">
        <v>17</v>
      </c>
      <c r="H132" s="13" t="s">
        <v>432</v>
      </c>
      <c r="I132" s="13" t="s">
        <v>438</v>
      </c>
      <c r="J132" s="13" t="s">
        <v>452</v>
      </c>
      <c r="K132" s="13" t="s">
        <v>447</v>
      </c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29"/>
    </row>
    <row r="133" spans="1:97" s="14" customFormat="1">
      <c r="A133" s="13" t="s">
        <v>464</v>
      </c>
      <c r="B133" s="13" t="s">
        <v>462</v>
      </c>
      <c r="C133" s="13" t="s">
        <v>463</v>
      </c>
      <c r="D133" s="13" t="s">
        <v>787</v>
      </c>
      <c r="E133" s="13" t="s">
        <v>863</v>
      </c>
      <c r="F133" s="13" t="str">
        <f>VLOOKUP(D133,'Виды разрешенные '!$B$1:$B$157,1,FALSE)</f>
        <v>Alosa alosa</v>
      </c>
      <c r="G133" s="14" t="s">
        <v>17</v>
      </c>
      <c r="H133" s="13" t="s">
        <v>432</v>
      </c>
      <c r="I133" s="13" t="s">
        <v>438</v>
      </c>
      <c r="J133" s="13" t="s">
        <v>461</v>
      </c>
      <c r="K133" s="13" t="s">
        <v>460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29"/>
    </row>
    <row r="134" spans="1:97" s="14" customFormat="1" ht="75">
      <c r="A134" s="13" t="s">
        <v>448</v>
      </c>
      <c r="B134" s="13" t="s">
        <v>467</v>
      </c>
      <c r="C134" s="13" t="s">
        <v>468</v>
      </c>
      <c r="D134" s="13" t="s">
        <v>814</v>
      </c>
      <c r="E134" s="13" t="s">
        <v>864</v>
      </c>
      <c r="F134" s="13" t="str">
        <f>VLOOKUP(D134,'Виды разрешенные '!$B$1:$B$157,1,FALSE)</f>
        <v>Sprattus sprattus</v>
      </c>
      <c r="G134" s="14" t="s">
        <v>17</v>
      </c>
      <c r="H134" s="13" t="s">
        <v>432</v>
      </c>
      <c r="I134" s="13" t="s">
        <v>438</v>
      </c>
      <c r="J134" s="13" t="s">
        <v>466</v>
      </c>
      <c r="K134" s="13" t="s">
        <v>465</v>
      </c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29"/>
    </row>
    <row r="135" spans="1:97" s="14" customFormat="1" ht="56.25">
      <c r="A135" s="13" t="s">
        <v>476</v>
      </c>
      <c r="B135" s="13" t="s">
        <v>474</v>
      </c>
      <c r="C135" s="13" t="s">
        <v>475</v>
      </c>
      <c r="D135" s="14" t="s">
        <v>788</v>
      </c>
      <c r="E135" s="13" t="s">
        <v>888</v>
      </c>
      <c r="F135" s="13" t="str">
        <f>VLOOKUP(D135,'Виды разрешенные '!$B$1:$B$157,1,FALSE)</f>
        <v>Hippoglossus hippoglossus</v>
      </c>
      <c r="G135" s="14" t="s">
        <v>17</v>
      </c>
      <c r="H135" s="13" t="s">
        <v>469</v>
      </c>
      <c r="I135" s="13" t="s">
        <v>471</v>
      </c>
      <c r="J135" s="13" t="s">
        <v>473</v>
      </c>
      <c r="K135" s="13" t="s">
        <v>472</v>
      </c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29"/>
    </row>
    <row r="136" spans="1:97" s="14" customFormat="1" ht="37.5">
      <c r="A136" s="13" t="s">
        <v>478</v>
      </c>
      <c r="B136" s="13" t="s">
        <v>474</v>
      </c>
      <c r="C136" s="13" t="s">
        <v>477</v>
      </c>
      <c r="D136" s="14" t="s">
        <v>788</v>
      </c>
      <c r="E136" s="13" t="s">
        <v>661</v>
      </c>
      <c r="F136" s="13" t="str">
        <f>VLOOKUP(D136,'Виды разрешенные '!$B$1:$B$157,1,FALSE)</f>
        <v>Hippoglossus hippoglossus</v>
      </c>
      <c r="G136" s="14" t="s">
        <v>17</v>
      </c>
      <c r="H136" s="13" t="s">
        <v>469</v>
      </c>
      <c r="I136" s="13" t="s">
        <v>471</v>
      </c>
      <c r="J136" s="13" t="s">
        <v>473</v>
      </c>
      <c r="K136" s="13" t="s">
        <v>472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29"/>
    </row>
    <row r="137" spans="1:97" s="14" customFormat="1" ht="37.5">
      <c r="A137" s="13" t="s">
        <v>478</v>
      </c>
      <c r="B137" s="13" t="s">
        <v>479</v>
      </c>
      <c r="C137" s="13" t="s">
        <v>477</v>
      </c>
      <c r="D137" s="14" t="s">
        <v>948</v>
      </c>
      <c r="E137" s="13" t="s">
        <v>661</v>
      </c>
      <c r="F137" s="13" t="str">
        <f>VLOOKUP(D137,'Виды разрешенные '!$B$1:$B$157,1,FALSE)</f>
        <v>Hippoglossus stenolepis</v>
      </c>
      <c r="G137" s="14" t="s">
        <v>17</v>
      </c>
      <c r="H137" s="13" t="s">
        <v>469</v>
      </c>
      <c r="I137" s="13" t="s">
        <v>471</v>
      </c>
      <c r="J137" s="13" t="s">
        <v>473</v>
      </c>
      <c r="K137" s="13" t="s">
        <v>480</v>
      </c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29"/>
    </row>
    <row r="138" spans="1:97" s="14" customFormat="1" ht="56.25">
      <c r="A138" s="13" t="s">
        <v>61</v>
      </c>
      <c r="B138" s="13" t="s">
        <v>482</v>
      </c>
      <c r="C138" s="13" t="s">
        <v>483</v>
      </c>
      <c r="D138" s="14" t="s">
        <v>789</v>
      </c>
      <c r="E138" s="13" t="s">
        <v>889</v>
      </c>
      <c r="F138" s="13" t="str">
        <f>VLOOKUP(D138,'Виды разрешенные '!$B$1:$B$157,1,FALSE)</f>
        <v>Reinhardtius hippoglossoides</v>
      </c>
      <c r="G138" s="14" t="s">
        <v>17</v>
      </c>
      <c r="H138" s="13" t="s">
        <v>469</v>
      </c>
      <c r="I138" s="13" t="s">
        <v>471</v>
      </c>
      <c r="J138" s="13" t="s">
        <v>481</v>
      </c>
      <c r="K138" s="1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29"/>
    </row>
    <row r="139" spans="1:97" s="14" customFormat="1" ht="56.25">
      <c r="A139" s="13" t="s">
        <v>488</v>
      </c>
      <c r="B139" s="13" t="s">
        <v>486</v>
      </c>
      <c r="C139" s="13" t="s">
        <v>487</v>
      </c>
      <c r="D139" s="14" t="s">
        <v>790</v>
      </c>
      <c r="E139" s="13" t="s">
        <v>890</v>
      </c>
      <c r="F139" s="13" t="str">
        <f>VLOOKUP(D139,'Виды разрешенные '!$B$1:$B$157,1,FALSE)</f>
        <v>Pleuronectes platessa</v>
      </c>
      <c r="G139" s="14" t="s">
        <v>17</v>
      </c>
      <c r="H139" s="13" t="s">
        <v>469</v>
      </c>
      <c r="I139" s="13" t="s">
        <v>471</v>
      </c>
      <c r="J139" s="13" t="s">
        <v>485</v>
      </c>
      <c r="K139" s="13" t="s">
        <v>484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29"/>
    </row>
    <row r="140" spans="1:97" s="14" customFormat="1" ht="37.5">
      <c r="A140" s="13" t="s">
        <v>470</v>
      </c>
      <c r="B140" s="13" t="s">
        <v>489</v>
      </c>
      <c r="C140" s="13" t="s">
        <v>487</v>
      </c>
      <c r="D140" s="14" t="s">
        <v>817</v>
      </c>
      <c r="E140" s="13" t="s">
        <v>891</v>
      </c>
      <c r="F140" s="13" t="str">
        <f>VLOOKUP(D140,'Виды разрешенные '!$B$1:$B$157,1,FALSE)</f>
        <v>Pleuronectes quadrituberculatus</v>
      </c>
      <c r="G140" s="14" t="s">
        <v>17</v>
      </c>
      <c r="H140" s="13" t="s">
        <v>469</v>
      </c>
      <c r="I140" s="13" t="s">
        <v>471</v>
      </c>
      <c r="J140" s="13" t="s">
        <v>485</v>
      </c>
      <c r="K140" s="13" t="s">
        <v>484</v>
      </c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29"/>
    </row>
    <row r="141" spans="1:97" s="14" customFormat="1" ht="56.25">
      <c r="A141" s="13" t="s">
        <v>61</v>
      </c>
      <c r="B141" s="13" t="s">
        <v>491</v>
      </c>
      <c r="C141" s="13" t="s">
        <v>492</v>
      </c>
      <c r="D141" s="14" t="s">
        <v>791</v>
      </c>
      <c r="E141" s="13" t="s">
        <v>664</v>
      </c>
      <c r="F141" s="13" t="str">
        <f>VLOOKUP(D141,'Виды разрешенные '!$B$1:$B$157,1,FALSE)</f>
        <v>Platichthys stellatus</v>
      </c>
      <c r="G141" s="14" t="s">
        <v>17</v>
      </c>
      <c r="H141" s="13" t="s">
        <v>469</v>
      </c>
      <c r="I141" s="13" t="s">
        <v>471</v>
      </c>
      <c r="J141" s="13" t="s">
        <v>490</v>
      </c>
      <c r="K141" s="13" t="s">
        <v>493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29"/>
    </row>
    <row r="142" spans="1:97" s="14" customFormat="1" ht="37.5">
      <c r="A142" s="15" t="s">
        <v>470</v>
      </c>
      <c r="B142" s="13" t="s">
        <v>496</v>
      </c>
      <c r="C142" s="13" t="s">
        <v>494</v>
      </c>
      <c r="D142" s="14" t="s">
        <v>815</v>
      </c>
      <c r="E142" s="13" t="s">
        <v>662</v>
      </c>
      <c r="F142" s="13" t="str">
        <f>VLOOKUP(D142,'Виды разрешенные '!$B$1:$B$157,1,FALSE)</f>
        <v>Lepidopsetta bilineata</v>
      </c>
      <c r="G142" s="14" t="s">
        <v>17</v>
      </c>
      <c r="H142" s="13" t="s">
        <v>469</v>
      </c>
      <c r="I142" s="13" t="s">
        <v>471</v>
      </c>
      <c r="J142" s="13" t="s">
        <v>965</v>
      </c>
      <c r="K142" s="13" t="s">
        <v>495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29"/>
    </row>
    <row r="143" spans="1:97" s="14" customFormat="1" ht="37.5">
      <c r="A143" s="15" t="s">
        <v>470</v>
      </c>
      <c r="B143" s="13" t="s">
        <v>497</v>
      </c>
      <c r="C143" s="13" t="s">
        <v>494</v>
      </c>
      <c r="D143" s="14" t="s">
        <v>792</v>
      </c>
      <c r="E143" s="13" t="s">
        <v>663</v>
      </c>
      <c r="F143" s="13" t="str">
        <f>VLOOKUP(D143,'Виды разрешенные '!$B$1:$B$157,1,FALSE)</f>
        <v>Lepidopsetta polyxystra</v>
      </c>
      <c r="G143" s="14" t="s">
        <v>17</v>
      </c>
      <c r="H143" s="13" t="s">
        <v>469</v>
      </c>
      <c r="I143" s="13" t="s">
        <v>471</v>
      </c>
      <c r="J143" s="13" t="s">
        <v>639</v>
      </c>
      <c r="K143" s="13" t="s">
        <v>495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29"/>
    </row>
    <row r="144" spans="1:97" s="14" customFormat="1" ht="37.5">
      <c r="A144" s="15" t="s">
        <v>500</v>
      </c>
      <c r="B144" s="13" t="s">
        <v>499</v>
      </c>
      <c r="C144" s="13" t="s">
        <v>494</v>
      </c>
      <c r="D144" s="14" t="s">
        <v>816</v>
      </c>
      <c r="E144" s="13" t="s">
        <v>892</v>
      </c>
      <c r="F144" s="13" t="str">
        <f>VLOOKUP(D144,'Виды разрешенные '!$B$1:$B$157,1,FALSE)</f>
        <v>Atheresthes evermanni</v>
      </c>
      <c r="G144" s="14" t="s">
        <v>17</v>
      </c>
      <c r="H144" s="13" t="s">
        <v>469</v>
      </c>
      <c r="I144" s="13" t="s">
        <v>471</v>
      </c>
      <c r="J144" s="13" t="s">
        <v>498</v>
      </c>
      <c r="K144" s="13" t="s">
        <v>495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29"/>
    </row>
    <row r="145" spans="1:97" s="14" customFormat="1" ht="37.5">
      <c r="A145" s="15" t="s">
        <v>500</v>
      </c>
      <c r="B145" s="13" t="s">
        <v>501</v>
      </c>
      <c r="C145" s="13" t="s">
        <v>494</v>
      </c>
      <c r="D145" s="14" t="s">
        <v>793</v>
      </c>
      <c r="E145" s="13" t="s">
        <v>893</v>
      </c>
      <c r="F145" s="13" t="str">
        <f>VLOOKUP(D145,'Виды разрешенные '!$B$1:$B$157,1,FALSE)</f>
        <v>Atheresthes stomias</v>
      </c>
      <c r="G145" s="14" t="s">
        <v>17</v>
      </c>
      <c r="H145" s="13" t="s">
        <v>469</v>
      </c>
      <c r="I145" s="13" t="s">
        <v>471</v>
      </c>
      <c r="J145" s="13" t="s">
        <v>498</v>
      </c>
      <c r="K145" s="1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29"/>
    </row>
    <row r="146" spans="1:97" s="14" customFormat="1" ht="75">
      <c r="A146" s="15" t="s">
        <v>470</v>
      </c>
      <c r="B146" s="13" t="s">
        <v>503</v>
      </c>
      <c r="C146" s="13" t="s">
        <v>494</v>
      </c>
      <c r="D146" s="14" t="s">
        <v>794</v>
      </c>
      <c r="E146" s="13" t="s">
        <v>666</v>
      </c>
      <c r="F146" s="13" t="str">
        <f>VLOOKUP(D146,'Виды разрешенные '!$B$1:$B$157,1,FALSE)</f>
        <v>Limanda Aspera</v>
      </c>
      <c r="G146" s="14" t="s">
        <v>17</v>
      </c>
      <c r="H146" s="13" t="s">
        <v>469</v>
      </c>
      <c r="I146" s="13" t="s">
        <v>471</v>
      </c>
      <c r="J146" s="14" t="s">
        <v>502</v>
      </c>
      <c r="K146" s="13" t="s">
        <v>495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29"/>
    </row>
    <row r="147" spans="1:97" s="14" customFormat="1" ht="56.25">
      <c r="A147" s="13" t="s">
        <v>122</v>
      </c>
      <c r="B147" s="13" t="s">
        <v>508</v>
      </c>
      <c r="C147" s="13" t="s">
        <v>509</v>
      </c>
      <c r="D147" s="14" t="s">
        <v>840</v>
      </c>
      <c r="E147" s="13" t="s">
        <v>665</v>
      </c>
      <c r="F147" s="13" t="str">
        <f>VLOOKUP(D147,'Виды разрешенные '!$B$1:$B$157,1,FALSE)</f>
        <v>Lophius piscatorius</v>
      </c>
      <c r="G147" s="14" t="s">
        <v>17</v>
      </c>
      <c r="H147" s="13" t="s">
        <v>505</v>
      </c>
      <c r="I147" s="13" t="s">
        <v>506</v>
      </c>
      <c r="J147" s="13" t="s">
        <v>507</v>
      </c>
      <c r="K147" s="13" t="s">
        <v>504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29"/>
    </row>
    <row r="148" spans="1:97" s="14" customFormat="1" ht="75">
      <c r="A148" s="16" t="s">
        <v>516</v>
      </c>
      <c r="B148" s="13" t="s">
        <v>514</v>
      </c>
      <c r="C148" s="13" t="s">
        <v>515</v>
      </c>
      <c r="D148" s="14" t="s">
        <v>795</v>
      </c>
      <c r="E148" s="13" t="s">
        <v>667</v>
      </c>
      <c r="F148" s="13" t="str">
        <f>VLOOKUP(D148,'Виды разрешенные '!$B$1:$B$157,1,FALSE)</f>
        <v>pandalus borealis</v>
      </c>
      <c r="G148" s="13" t="s">
        <v>510</v>
      </c>
      <c r="H148" s="13" t="s">
        <v>511</v>
      </c>
      <c r="I148" s="13" t="s">
        <v>512</v>
      </c>
      <c r="J148" s="13" t="s">
        <v>513</v>
      </c>
      <c r="K148" s="13" t="s">
        <v>515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29"/>
    </row>
    <row r="149" spans="1:97" s="14" customFormat="1" ht="93.75">
      <c r="A149" s="15" t="s">
        <v>520</v>
      </c>
      <c r="B149" s="13" t="s">
        <v>518</v>
      </c>
      <c r="C149" s="13" t="s">
        <v>519</v>
      </c>
      <c r="D149" s="14" t="s">
        <v>821</v>
      </c>
      <c r="E149" s="13" t="s">
        <v>668</v>
      </c>
      <c r="F149" s="13" t="str">
        <f>VLOOKUP(D149,'Виды разрешенные '!$B$1:$B$157,1,FALSE)</f>
        <v>Pandalus platyceros</v>
      </c>
      <c r="G149" s="13" t="s">
        <v>510</v>
      </c>
      <c r="H149" s="13" t="s">
        <v>511</v>
      </c>
      <c r="I149" s="13" t="s">
        <v>512</v>
      </c>
      <c r="J149" s="13" t="s">
        <v>513</v>
      </c>
      <c r="K149" s="13" t="s">
        <v>519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29"/>
    </row>
    <row r="150" spans="1:97" s="14" customFormat="1" ht="75">
      <c r="A150" s="15" t="s">
        <v>524</v>
      </c>
      <c r="B150" s="13" t="s">
        <v>669</v>
      </c>
      <c r="C150" s="14" t="s">
        <v>523</v>
      </c>
      <c r="D150" s="14" t="s">
        <v>914</v>
      </c>
      <c r="E150" s="13" t="s">
        <v>894</v>
      </c>
      <c r="F150" s="13" t="str">
        <f>VLOOKUP(D150,'Виды разрешенные '!$B$1:$B$157,1,FALSE)</f>
        <v>Lebbeus groenlandicus</v>
      </c>
      <c r="G150" s="13" t="s">
        <v>510</v>
      </c>
      <c r="H150" s="13" t="s">
        <v>511</v>
      </c>
      <c r="I150" s="14" t="s">
        <v>521</v>
      </c>
      <c r="J150" s="14" t="s">
        <v>522</v>
      </c>
      <c r="K150" s="14" t="s">
        <v>523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29"/>
    </row>
    <row r="151" spans="1:97" s="14" customFormat="1" ht="75">
      <c r="A151" s="16" t="s">
        <v>517</v>
      </c>
      <c r="B151" s="13" t="s">
        <v>527</v>
      </c>
      <c r="C151" s="13" t="s">
        <v>528</v>
      </c>
      <c r="D151" s="13" t="s">
        <v>959</v>
      </c>
      <c r="E151" s="13" t="s">
        <v>670</v>
      </c>
      <c r="F151" s="13" t="str">
        <f>VLOOKUP(D151,'Виды разрешенные '!$B$1:$B$157,1,FALSE)</f>
        <v>Penaeus vannamei (Litopenaeus vannamei)</v>
      </c>
      <c r="G151" s="13" t="s">
        <v>510</v>
      </c>
      <c r="H151" s="13" t="s">
        <v>511</v>
      </c>
      <c r="I151" s="13" t="s">
        <v>525</v>
      </c>
      <c r="J151" s="13" t="s">
        <v>526</v>
      </c>
      <c r="K151" s="13" t="s">
        <v>528</v>
      </c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29"/>
    </row>
    <row r="152" spans="1:97" s="21" customFormat="1">
      <c r="A152" s="22" t="s">
        <v>517</v>
      </c>
      <c r="B152" s="20" t="s">
        <v>529</v>
      </c>
      <c r="C152" s="20" t="s">
        <v>529</v>
      </c>
      <c r="D152" s="20" t="s">
        <v>841</v>
      </c>
      <c r="E152" s="20" t="s">
        <v>819</v>
      </c>
      <c r="F152" s="20" t="str">
        <f>IFERROR("не разрешен для экспорта",VLOOKUP((LEFT(D152,FIND(" ",D152))),'Виды разрешенные '!$C$1:$D$157,2,FALSE))</f>
        <v>не разрешен для экспорта</v>
      </c>
      <c r="G152" s="20" t="s">
        <v>510</v>
      </c>
      <c r="H152" s="20" t="s">
        <v>511</v>
      </c>
      <c r="I152" s="20" t="s">
        <v>525</v>
      </c>
      <c r="J152" s="20" t="s">
        <v>0</v>
      </c>
      <c r="K152" s="20" t="s">
        <v>529</v>
      </c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28"/>
    </row>
    <row r="153" spans="1:97" s="14" customFormat="1" ht="37.5">
      <c r="A153" s="16" t="s">
        <v>517</v>
      </c>
      <c r="B153" s="13" t="s">
        <v>531</v>
      </c>
      <c r="C153" s="13" t="s">
        <v>532</v>
      </c>
      <c r="D153" s="14" t="s">
        <v>796</v>
      </c>
      <c r="E153" s="13" t="s">
        <v>671</v>
      </c>
      <c r="F153" s="13" t="str">
        <f>VLOOKUP(D153,'Виды разрешенные '!$B$1:$B$157,1,FALSE)</f>
        <v>Marsupenaeus japonicus</v>
      </c>
      <c r="G153" s="13" t="s">
        <v>510</v>
      </c>
      <c r="H153" s="13" t="s">
        <v>511</v>
      </c>
      <c r="I153" s="13" t="s">
        <v>525</v>
      </c>
      <c r="J153" s="13" t="s">
        <v>530</v>
      </c>
      <c r="K153" s="13" t="s">
        <v>532</v>
      </c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29"/>
    </row>
    <row r="154" spans="1:97" s="14" customFormat="1" ht="56.25">
      <c r="A154" s="16" t="s">
        <v>538</v>
      </c>
      <c r="B154" s="13" t="s">
        <v>536</v>
      </c>
      <c r="C154" s="13" t="s">
        <v>537</v>
      </c>
      <c r="D154" s="13" t="s">
        <v>797</v>
      </c>
      <c r="E154" s="13" t="s">
        <v>904</v>
      </c>
      <c r="F154" s="13" t="str">
        <f>VLOOKUP(D154,'Виды разрешенные '!$B$1:$B$157,1,FALSE)</f>
        <v>Oratosquilla oratoria</v>
      </c>
      <c r="G154" s="13" t="s">
        <v>510</v>
      </c>
      <c r="H154" s="13" t="s">
        <v>533</v>
      </c>
      <c r="I154" s="13" t="s">
        <v>534</v>
      </c>
      <c r="J154" s="13" t="s">
        <v>535</v>
      </c>
      <c r="K154" s="13" t="s">
        <v>537</v>
      </c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29"/>
    </row>
    <row r="155" spans="1:97" s="14" customFormat="1" ht="75">
      <c r="A155" s="16" t="s">
        <v>540</v>
      </c>
      <c r="B155" s="13" t="s">
        <v>543</v>
      </c>
      <c r="C155" s="13" t="s">
        <v>544</v>
      </c>
      <c r="D155" s="14" t="s">
        <v>798</v>
      </c>
      <c r="E155" s="13" t="s">
        <v>895</v>
      </c>
      <c r="F155" s="13" t="str">
        <f>VLOOKUP(D155,'Виды разрешенные '!$B$1:$B$157,1,FALSE)</f>
        <v>Paralithodes camtschaticus</v>
      </c>
      <c r="G155" s="13" t="s">
        <v>510</v>
      </c>
      <c r="H155" s="13" t="s">
        <v>511</v>
      </c>
      <c r="I155" s="13" t="s">
        <v>541</v>
      </c>
      <c r="J155" s="13" t="s">
        <v>542</v>
      </c>
      <c r="K155" s="13" t="s">
        <v>544</v>
      </c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29"/>
    </row>
    <row r="156" spans="1:97" s="14" customFormat="1" ht="37.5">
      <c r="A156" s="16" t="s">
        <v>539</v>
      </c>
      <c r="B156" s="13" t="s">
        <v>545</v>
      </c>
      <c r="C156" s="13" t="s">
        <v>546</v>
      </c>
      <c r="D156" s="14" t="s">
        <v>799</v>
      </c>
      <c r="E156" s="13" t="s">
        <v>672</v>
      </c>
      <c r="F156" s="13" t="str">
        <f>VLOOKUP(D156,'Виды разрешенные '!$B$1:$B$157,1,FALSE)</f>
        <v>Paralithodes platypus</v>
      </c>
      <c r="G156" s="13" t="s">
        <v>510</v>
      </c>
      <c r="H156" s="13" t="s">
        <v>511</v>
      </c>
      <c r="I156" s="13" t="s">
        <v>541</v>
      </c>
      <c r="J156" s="13" t="s">
        <v>542</v>
      </c>
      <c r="K156" s="13" t="s">
        <v>546</v>
      </c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29"/>
    </row>
    <row r="157" spans="1:97" s="14" customFormat="1" ht="37.5">
      <c r="A157" s="17" t="s">
        <v>539</v>
      </c>
      <c r="B157" s="13" t="s">
        <v>548</v>
      </c>
      <c r="C157" s="13" t="s">
        <v>549</v>
      </c>
      <c r="D157" s="14" t="s">
        <v>800</v>
      </c>
      <c r="E157" s="13" t="s">
        <v>673</v>
      </c>
      <c r="F157" s="13" t="str">
        <f>VLOOKUP(D157,'Виды разрешенные '!$B$1:$B$157,1,FALSE)</f>
        <v>Lithodes aequispinus</v>
      </c>
      <c r="G157" s="13" t="s">
        <v>510</v>
      </c>
      <c r="H157" s="13" t="s">
        <v>511</v>
      </c>
      <c r="I157" s="13" t="s">
        <v>541</v>
      </c>
      <c r="J157" s="13" t="s">
        <v>547</v>
      </c>
      <c r="K157" s="13" t="s">
        <v>549</v>
      </c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29"/>
    </row>
    <row r="158" spans="1:97" s="14" customFormat="1" ht="37.5">
      <c r="A158" s="13" t="s">
        <v>539</v>
      </c>
      <c r="B158" s="13" t="s">
        <v>552</v>
      </c>
      <c r="C158" s="13" t="s">
        <v>553</v>
      </c>
      <c r="D158" s="13" t="s">
        <v>801</v>
      </c>
      <c r="E158" s="13" t="s">
        <v>865</v>
      </c>
      <c r="F158" s="13" t="str">
        <f>VLOOKUP(D158,'Виды разрешенные '!$B$1:$B$157,1,FALSE)</f>
        <v>Chionoecetes spp.</v>
      </c>
      <c r="G158" s="13" t="s">
        <v>510</v>
      </c>
      <c r="H158" s="13" t="s">
        <v>511</v>
      </c>
      <c r="I158" s="13" t="s">
        <v>550</v>
      </c>
      <c r="J158" s="13" t="s">
        <v>551</v>
      </c>
      <c r="K158" s="13" t="s">
        <v>554</v>
      </c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29"/>
    </row>
    <row r="159" spans="1:97" s="14" customFormat="1" ht="37.5">
      <c r="A159" s="16">
        <v>307219090</v>
      </c>
      <c r="B159" s="15" t="s">
        <v>561</v>
      </c>
      <c r="C159" s="15" t="s">
        <v>562</v>
      </c>
      <c r="D159" s="14" t="s">
        <v>802</v>
      </c>
      <c r="E159" s="15" t="s">
        <v>674</v>
      </c>
      <c r="F159" s="13" t="str">
        <f>VLOOKUP(D159,'Виды разрешенные '!$B$1:$B$157,1,FALSE)</f>
        <v>Placopecta magellanicus</v>
      </c>
      <c r="G159" s="14" t="s">
        <v>555</v>
      </c>
      <c r="H159" s="15" t="s">
        <v>558</v>
      </c>
      <c r="I159" s="15" t="s">
        <v>559</v>
      </c>
      <c r="J159" s="15" t="s">
        <v>560</v>
      </c>
      <c r="K159" s="15" t="s">
        <v>562</v>
      </c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29"/>
    </row>
    <row r="160" spans="1:97" s="14" customFormat="1" ht="37.5">
      <c r="A160" s="16" t="s">
        <v>557</v>
      </c>
      <c r="B160" s="15" t="s">
        <v>561</v>
      </c>
      <c r="C160" s="15" t="s">
        <v>562</v>
      </c>
      <c r="D160" s="14" t="s">
        <v>802</v>
      </c>
      <c r="E160" s="15" t="s">
        <v>674</v>
      </c>
      <c r="F160" s="13" t="str">
        <f>VLOOKUP(D160,'Виды разрешенные '!$B$1:$B$157,1,FALSE)</f>
        <v>Placopecta magellanicus</v>
      </c>
      <c r="G160" s="14" t="s">
        <v>555</v>
      </c>
      <c r="H160" s="15" t="s">
        <v>558</v>
      </c>
      <c r="I160" s="15" t="s">
        <v>559</v>
      </c>
      <c r="J160" s="15" t="s">
        <v>560</v>
      </c>
      <c r="K160" s="15" t="s">
        <v>562</v>
      </c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29"/>
    </row>
    <row r="161" spans="1:97" s="14" customFormat="1" ht="56.25">
      <c r="A161" s="16" t="s">
        <v>565</v>
      </c>
      <c r="B161" s="15" t="s">
        <v>564</v>
      </c>
      <c r="C161" s="15" t="s">
        <v>562</v>
      </c>
      <c r="D161" s="13" t="s">
        <v>958</v>
      </c>
      <c r="E161" s="15" t="s">
        <v>675</v>
      </c>
      <c r="F161" s="13" t="str">
        <f>VLOOKUP(D161,'Виды разрешенные '!$B$1:$B$157,1,FALSE)</f>
        <v>Placopecta (Placopecten) magellanicus</v>
      </c>
      <c r="G161" s="14" t="s">
        <v>555</v>
      </c>
      <c r="H161" s="15" t="s">
        <v>558</v>
      </c>
      <c r="I161" s="15" t="s">
        <v>559</v>
      </c>
      <c r="J161" s="15" t="s">
        <v>563</v>
      </c>
      <c r="K161" s="15" t="s">
        <v>562</v>
      </c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29"/>
    </row>
    <row r="162" spans="1:97" s="14" customFormat="1" ht="56.25">
      <c r="A162" s="15" t="s">
        <v>557</v>
      </c>
      <c r="B162" s="15" t="s">
        <v>564</v>
      </c>
      <c r="C162" s="15" t="s">
        <v>562</v>
      </c>
      <c r="D162" s="13" t="s">
        <v>958</v>
      </c>
      <c r="E162" s="15" t="s">
        <v>675</v>
      </c>
      <c r="F162" s="13" t="str">
        <f>VLOOKUP(D162,'Виды разрешенные '!$B$1:$B$157,1,FALSE)</f>
        <v>Placopecta (Placopecten) magellanicus</v>
      </c>
      <c r="G162" s="14" t="s">
        <v>555</v>
      </c>
      <c r="H162" s="15" t="s">
        <v>558</v>
      </c>
      <c r="I162" s="15" t="s">
        <v>559</v>
      </c>
      <c r="J162" s="15" t="s">
        <v>563</v>
      </c>
      <c r="K162" s="15" t="s">
        <v>562</v>
      </c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29"/>
    </row>
    <row r="163" spans="1:97" s="14" customFormat="1" ht="37.5">
      <c r="A163" s="15" t="s">
        <v>571</v>
      </c>
      <c r="B163" s="13" t="s">
        <v>569</v>
      </c>
      <c r="C163" s="13" t="s">
        <v>570</v>
      </c>
      <c r="D163" s="13" t="s">
        <v>803</v>
      </c>
      <c r="E163" s="13" t="s">
        <v>869</v>
      </c>
      <c r="F163" s="13" t="str">
        <f>VLOOKUP(D163,'Виды разрешенные '!$B$1:$B$157,1,FALSE)</f>
        <v>Mactromeris spp.</v>
      </c>
      <c r="G163" s="14" t="s">
        <v>555</v>
      </c>
      <c r="H163" s="14" t="s">
        <v>566</v>
      </c>
      <c r="I163" s="13" t="s">
        <v>567</v>
      </c>
      <c r="J163" s="13" t="s">
        <v>568</v>
      </c>
      <c r="K163" s="13" t="s">
        <v>570</v>
      </c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29"/>
    </row>
    <row r="164" spans="1:97" s="14" customFormat="1" ht="37.5">
      <c r="A164" s="15" t="s">
        <v>556</v>
      </c>
      <c r="B164" s="13" t="s">
        <v>573</v>
      </c>
      <c r="C164" s="13" t="s">
        <v>574</v>
      </c>
      <c r="D164" s="13" t="s">
        <v>804</v>
      </c>
      <c r="E164" s="13" t="s">
        <v>866</v>
      </c>
      <c r="F164" s="13" t="str">
        <f>VLOOKUP(D164,'Виды разрешенные '!$B$1:$B$157,1,FALSE)</f>
        <v>Pseudocardium sachalinense</v>
      </c>
      <c r="G164" s="14" t="s">
        <v>555</v>
      </c>
      <c r="H164" s="14" t="s">
        <v>566</v>
      </c>
      <c r="I164" s="13" t="s">
        <v>567</v>
      </c>
      <c r="J164" s="13" t="s">
        <v>572</v>
      </c>
      <c r="K164" s="15" t="s">
        <v>575</v>
      </c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29"/>
    </row>
    <row r="165" spans="1:97" s="14" customFormat="1" ht="37.5">
      <c r="A165" s="15" t="s">
        <v>640</v>
      </c>
      <c r="B165" s="13" t="s">
        <v>580</v>
      </c>
      <c r="C165" s="13" t="s">
        <v>581</v>
      </c>
      <c r="D165" s="13" t="s">
        <v>818</v>
      </c>
      <c r="E165" s="13" t="s">
        <v>867</v>
      </c>
      <c r="F165" s="13" t="str">
        <f>VLOOKUP(D165,'Виды разрешенные '!$B$1:$B$157,1,FALSE)</f>
        <v>Berryteuthis magister</v>
      </c>
      <c r="G165" s="13" t="s">
        <v>576</v>
      </c>
      <c r="H165" s="13" t="s">
        <v>577</v>
      </c>
      <c r="I165" s="14" t="s">
        <v>578</v>
      </c>
      <c r="J165" s="14" t="s">
        <v>579</v>
      </c>
      <c r="K165" s="14" t="s">
        <v>581</v>
      </c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29"/>
    </row>
    <row r="166" spans="1:97" s="21" customFormat="1" ht="56.25">
      <c r="A166" s="23" t="s">
        <v>585</v>
      </c>
      <c r="B166" s="20" t="s">
        <v>583</v>
      </c>
      <c r="C166" s="20" t="s">
        <v>584</v>
      </c>
      <c r="D166" s="20" t="s">
        <v>960</v>
      </c>
      <c r="E166" s="20" t="s">
        <v>648</v>
      </c>
      <c r="F166" s="20" t="str">
        <f>IFERROR("не разрешен для экспорта",VLOOKUP((LEFT(D166,FIND(" ",D166))),'Виды разрешенные '!$C$1:$D$157,2,FALSE))</f>
        <v>не разрешен для экспорта</v>
      </c>
      <c r="G166" s="20" t="s">
        <v>576</v>
      </c>
      <c r="H166" s="20" t="s">
        <v>582</v>
      </c>
      <c r="I166" s="20" t="s">
        <v>0</v>
      </c>
      <c r="J166" s="20" t="s">
        <v>0</v>
      </c>
      <c r="K166" s="20" t="s">
        <v>584</v>
      </c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28"/>
    </row>
    <row r="167" spans="1:97" s="14" customFormat="1" ht="37.5">
      <c r="A167" s="16" t="s">
        <v>591</v>
      </c>
      <c r="B167" s="15" t="s">
        <v>589</v>
      </c>
      <c r="C167" s="15" t="s">
        <v>590</v>
      </c>
      <c r="D167" s="13" t="s">
        <v>805</v>
      </c>
      <c r="E167" s="36" t="s">
        <v>905</v>
      </c>
      <c r="F167" s="13" t="str">
        <f>VLOOKUP(D167,'Виды разрешенные '!$B$1:$B$157,1,FALSE)</f>
        <v>Loligo</v>
      </c>
      <c r="G167" s="13" t="s">
        <v>576</v>
      </c>
      <c r="H167" s="15" t="s">
        <v>586</v>
      </c>
      <c r="I167" s="15" t="s">
        <v>587</v>
      </c>
      <c r="J167" s="15" t="s">
        <v>588</v>
      </c>
      <c r="K167" s="15" t="s">
        <v>590</v>
      </c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29"/>
    </row>
    <row r="168" spans="1:97" s="14" customFormat="1" ht="37.5">
      <c r="A168" s="16" t="s">
        <v>591</v>
      </c>
      <c r="B168" s="13" t="s">
        <v>593</v>
      </c>
      <c r="C168" s="15" t="s">
        <v>594</v>
      </c>
      <c r="D168" s="14" t="s">
        <v>806</v>
      </c>
      <c r="E168" s="13" t="s">
        <v>906</v>
      </c>
      <c r="F168" s="13" t="str">
        <f>VLOOKUP(D168,'Виды разрешенные '!$B$1:$B$157,1,FALSE)</f>
        <v>Todarodes pacificus</v>
      </c>
      <c r="G168" s="13" t="s">
        <v>576</v>
      </c>
      <c r="H168" s="15" t="s">
        <v>586</v>
      </c>
      <c r="I168" s="13" t="s">
        <v>587</v>
      </c>
      <c r="J168" s="13" t="s">
        <v>592</v>
      </c>
      <c r="K168" s="15" t="s">
        <v>590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29"/>
    </row>
    <row r="169" spans="1:97" s="14" customFormat="1" ht="37.5">
      <c r="A169" s="16" t="s">
        <v>591</v>
      </c>
      <c r="B169" s="13" t="s">
        <v>596</v>
      </c>
      <c r="C169" s="15" t="s">
        <v>597</v>
      </c>
      <c r="D169" s="13" t="s">
        <v>807</v>
      </c>
      <c r="E169" s="13" t="s">
        <v>867</v>
      </c>
      <c r="F169" s="13" t="str">
        <f>VLOOKUP(D169,'Виды разрешенные '!$B$1:$B$157,1,FALSE)</f>
        <v>Berryteuthis magister</v>
      </c>
      <c r="G169" s="13" t="s">
        <v>576</v>
      </c>
      <c r="H169" s="15" t="s">
        <v>586</v>
      </c>
      <c r="I169" s="13" t="s">
        <v>578</v>
      </c>
      <c r="J169" s="13" t="s">
        <v>595</v>
      </c>
      <c r="K169" s="15" t="s">
        <v>597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29"/>
    </row>
    <row r="170" spans="1:97" s="14" customFormat="1" ht="37.5">
      <c r="A170" s="16" t="s">
        <v>604</v>
      </c>
      <c r="B170" s="15" t="s">
        <v>601</v>
      </c>
      <c r="C170" s="15" t="s">
        <v>602</v>
      </c>
      <c r="D170" s="13" t="s">
        <v>808</v>
      </c>
      <c r="E170" s="15" t="s">
        <v>868</v>
      </c>
      <c r="F170" s="13" t="str">
        <f>VLOOKUP(D170,'Виды разрешенные '!$B$1:$B$157,1,FALSE)</f>
        <v>Octopus</v>
      </c>
      <c r="G170" s="13" t="s">
        <v>576</v>
      </c>
      <c r="H170" s="15" t="s">
        <v>598</v>
      </c>
      <c r="I170" s="15" t="s">
        <v>599</v>
      </c>
      <c r="J170" s="15" t="s">
        <v>600</v>
      </c>
      <c r="K170" s="15" t="s">
        <v>603</v>
      </c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29"/>
    </row>
    <row r="171" spans="1:97" s="14" customFormat="1" ht="37.5">
      <c r="A171" s="16" t="s">
        <v>606</v>
      </c>
      <c r="B171" s="13" t="s">
        <v>610</v>
      </c>
      <c r="C171" s="13" t="s">
        <v>611</v>
      </c>
      <c r="D171" s="14" t="s">
        <v>934</v>
      </c>
      <c r="E171" s="13" t="s">
        <v>907</v>
      </c>
      <c r="F171" s="13" t="str">
        <f>VLOOKUP(D171,'Виды разрешенные '!$B$1:$B$157,1,FALSE)</f>
        <v>Neptunea cumingii</v>
      </c>
      <c r="G171" s="13" t="s">
        <v>605</v>
      </c>
      <c r="H171" s="13" t="s">
        <v>607</v>
      </c>
      <c r="I171" s="13" t="s">
        <v>608</v>
      </c>
      <c r="J171" s="13" t="s">
        <v>609</v>
      </c>
      <c r="K171" s="13" t="s">
        <v>611</v>
      </c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29"/>
    </row>
    <row r="172" spans="1:97" s="14" customFormat="1" ht="37.5">
      <c r="A172" s="15" t="s">
        <v>614</v>
      </c>
      <c r="B172" s="13" t="s">
        <v>822</v>
      </c>
      <c r="C172" s="13" t="s">
        <v>613</v>
      </c>
      <c r="D172" s="14" t="s">
        <v>809</v>
      </c>
      <c r="E172" s="13" t="s">
        <v>908</v>
      </c>
      <c r="F172" s="13" t="str">
        <f>VLOOKUP(D172,'Виды разрешенные '!$B$1:$B$157,1,FALSE)</f>
        <v>Buccinum undatum</v>
      </c>
      <c r="G172" s="13" t="s">
        <v>605</v>
      </c>
      <c r="H172" s="13" t="s">
        <v>607</v>
      </c>
      <c r="I172" s="13" t="s">
        <v>608</v>
      </c>
      <c r="J172" s="13" t="s">
        <v>609</v>
      </c>
      <c r="K172" s="13" t="s">
        <v>613</v>
      </c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29"/>
    </row>
    <row r="173" spans="1:97" s="14" customFormat="1" ht="37.5">
      <c r="A173" s="15" t="s">
        <v>614</v>
      </c>
      <c r="B173" s="13" t="s">
        <v>615</v>
      </c>
      <c r="C173" s="13" t="s">
        <v>616</v>
      </c>
      <c r="D173" s="14" t="s">
        <v>810</v>
      </c>
      <c r="E173" s="13" t="s">
        <v>909</v>
      </c>
      <c r="F173" s="13" t="str">
        <f>VLOOKUP(D173,'Виды разрешенные '!$B$1:$B$157,1,FALSE)</f>
        <v>Buccinum Striatissimum</v>
      </c>
      <c r="G173" s="13" t="s">
        <v>605</v>
      </c>
      <c r="H173" s="13" t="s">
        <v>607</v>
      </c>
      <c r="I173" s="13" t="s">
        <v>608</v>
      </c>
      <c r="J173" s="13" t="s">
        <v>609</v>
      </c>
      <c r="K173" s="13" t="s">
        <v>612</v>
      </c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29"/>
    </row>
    <row r="174" spans="1:97" s="14" customFormat="1">
      <c r="A174" s="15" t="s">
        <v>614</v>
      </c>
      <c r="B174" s="13" t="s">
        <v>617</v>
      </c>
      <c r="C174" s="13" t="s">
        <v>612</v>
      </c>
      <c r="D174" s="14" t="s">
        <v>923</v>
      </c>
      <c r="E174" s="13" t="s">
        <v>908</v>
      </c>
      <c r="F174" s="13" t="str">
        <f>VLOOKUP(D174,'Виды разрешенные '!$B$1:$B$157,1,FALSE)</f>
        <v>Buccinum spp.</v>
      </c>
      <c r="G174" s="13" t="s">
        <v>605</v>
      </c>
      <c r="H174" s="13" t="s">
        <v>607</v>
      </c>
      <c r="I174" s="13" t="s">
        <v>608</v>
      </c>
      <c r="J174" s="13" t="s">
        <v>609</v>
      </c>
      <c r="K174" s="13" t="s">
        <v>612</v>
      </c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29"/>
    </row>
    <row r="175" spans="1:97" s="14" customFormat="1" ht="37.5">
      <c r="A175" s="15" t="s">
        <v>619</v>
      </c>
      <c r="B175" s="13" t="s">
        <v>823</v>
      </c>
      <c r="C175" s="15" t="s">
        <v>623</v>
      </c>
      <c r="D175" s="14" t="s">
        <v>811</v>
      </c>
      <c r="E175" s="13" t="s">
        <v>896</v>
      </c>
      <c r="F175" s="13" t="str">
        <f>VLOOKUP(D175,'Виды разрешенные '!$B$1:$B$157,1,FALSE)</f>
        <v>Apostichopus spp.</v>
      </c>
      <c r="G175" s="13" t="s">
        <v>618</v>
      </c>
      <c r="H175" s="13" t="s">
        <v>621</v>
      </c>
      <c r="I175" s="13" t="s">
        <v>622</v>
      </c>
      <c r="J175" s="13" t="s">
        <v>620</v>
      </c>
      <c r="K175" s="15" t="s">
        <v>623</v>
      </c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29"/>
    </row>
    <row r="176" spans="1:97" s="14" customFormat="1" ht="56.25">
      <c r="A176" s="15" t="s">
        <v>630</v>
      </c>
      <c r="B176" s="13" t="s">
        <v>628</v>
      </c>
      <c r="C176" s="13" t="s">
        <v>629</v>
      </c>
      <c r="D176" s="14" t="s">
        <v>812</v>
      </c>
      <c r="E176" s="13" t="s">
        <v>650</v>
      </c>
      <c r="F176" s="13" t="str">
        <f>VLOOKUP(D176,'Виды разрешенные '!$B$1:$B$157,1,FALSE)</f>
        <v>Rhopilema spp.</v>
      </c>
      <c r="G176" s="13" t="s">
        <v>624</v>
      </c>
      <c r="H176" s="13" t="s">
        <v>625</v>
      </c>
      <c r="I176" s="13" t="s">
        <v>626</v>
      </c>
      <c r="J176" s="13" t="s">
        <v>627</v>
      </c>
      <c r="K176" s="13" t="s">
        <v>629</v>
      </c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29"/>
    </row>
    <row r="177" spans="1:97" s="14" customFormat="1" ht="37.5">
      <c r="A177" s="16">
        <v>1212211000</v>
      </c>
      <c r="B177" s="13" t="s">
        <v>635</v>
      </c>
      <c r="C177" s="13" t="s">
        <v>636</v>
      </c>
      <c r="D177" s="14" t="s">
        <v>813</v>
      </c>
      <c r="E177" s="13" t="s">
        <v>897</v>
      </c>
      <c r="F177" s="13" t="str">
        <f>VLOOKUP(D177,'Виды разрешенные '!$B$1:$B$157,1,FALSE)</f>
        <v>Laminaria spp.</v>
      </c>
      <c r="G177" s="13" t="s">
        <v>631</v>
      </c>
      <c r="H177" s="13" t="s">
        <v>632</v>
      </c>
      <c r="I177" s="13" t="s">
        <v>633</v>
      </c>
      <c r="J177" s="13" t="s">
        <v>634</v>
      </c>
      <c r="K177" s="13" t="s">
        <v>637</v>
      </c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29"/>
    </row>
    <row r="179" spans="1:97">
      <c r="A179" s="37" t="s">
        <v>972</v>
      </c>
    </row>
    <row r="180" spans="1:97">
      <c r="A180" s="1" t="s">
        <v>974</v>
      </c>
      <c r="B180" s="38" t="s">
        <v>973</v>
      </c>
    </row>
    <row r="181" spans="1:97">
      <c r="A181" s="1" t="s">
        <v>975</v>
      </c>
      <c r="B181" s="38" t="s">
        <v>976</v>
      </c>
    </row>
    <row r="182" spans="1:97">
      <c r="A182" s="1" t="s">
        <v>977</v>
      </c>
      <c r="B182" s="39" t="s">
        <v>978</v>
      </c>
    </row>
  </sheetData>
  <sheetProtection algorithmName="SHA-512" hashValue="hquoAdgm70YTtdlF8IhhbmjG/9DItG/XdhDfYPSYBhxAHaX4FKML074mCa+YEQEhVhCgcRUVId3QXrhsmCJz9A==" saltValue="LkK20UO48zrpCEQyjnK6Sg==" spinCount="100000" sheet="1" objects="1" scenarios="1" formatColumns="0" autoFilter="0"/>
  <autoFilter ref="A7:K177" xr:uid="{DA16C036-BB8F-4EBD-9620-D228B173639F}"/>
  <mergeCells count="1">
    <mergeCell ref="A2:K2"/>
  </mergeCells>
  <phoneticPr fontId="11" type="noConversion"/>
  <hyperlinks>
    <hyperlink ref="B182" r:id="rId1" xr:uid="{9EB2A77A-F092-4847-A8EF-605196E58D2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1F721-0610-44E6-AB57-B10D8D7954D6}">
  <dimension ref="A1:G162"/>
  <sheetViews>
    <sheetView workbookViewId="0">
      <selection activeCell="D1" sqref="D1:D1048576"/>
    </sheetView>
  </sheetViews>
  <sheetFormatPr defaultRowHeight="18.75"/>
  <cols>
    <col min="2" max="2" width="39.375" style="12" customWidth="1"/>
    <col min="3" max="3" width="17.625" hidden="1" customWidth="1"/>
    <col min="4" max="4" width="31.875" style="12" hidden="1" customWidth="1"/>
    <col min="6" max="6" width="9" style="10"/>
    <col min="7" max="7" width="17.125" bestFit="1" customWidth="1"/>
  </cols>
  <sheetData>
    <row r="1" spans="1:7">
      <c r="A1" s="24">
        <v>1</v>
      </c>
      <c r="B1" s="25" t="s">
        <v>758</v>
      </c>
      <c r="C1" t="str">
        <f t="shared" ref="C1:C32" si="0">LEFT(B1,FIND(" ",B1))</f>
        <v xml:space="preserve">Abramis </v>
      </c>
      <c r="D1" s="11" t="s">
        <v>782</v>
      </c>
      <c r="F1" s="8"/>
      <c r="G1" s="7"/>
    </row>
    <row r="2" spans="1:7">
      <c r="A2" s="24">
        <f t="shared" ref="A2:A33" si="1">A1+1</f>
        <v>2</v>
      </c>
      <c r="B2" s="25" t="s">
        <v>946</v>
      </c>
      <c r="C2" t="str">
        <f t="shared" si="0"/>
        <v xml:space="preserve">Albatrossia </v>
      </c>
      <c r="D2" s="11" t="s">
        <v>714</v>
      </c>
      <c r="F2" s="8"/>
      <c r="G2" s="7"/>
    </row>
    <row r="3" spans="1:7">
      <c r="A3" s="24">
        <f t="shared" si="1"/>
        <v>3</v>
      </c>
      <c r="B3" s="25" t="s">
        <v>787</v>
      </c>
      <c r="C3" t="str">
        <f t="shared" si="0"/>
        <v xml:space="preserve">Alosa </v>
      </c>
      <c r="D3" s="11" t="s">
        <v>734</v>
      </c>
      <c r="F3" s="8"/>
      <c r="G3" s="7"/>
    </row>
    <row r="4" spans="1:7">
      <c r="A4" s="24">
        <f t="shared" si="1"/>
        <v>4</v>
      </c>
      <c r="B4" s="25" t="s">
        <v>933</v>
      </c>
      <c r="C4" t="str">
        <f t="shared" si="0"/>
        <v xml:space="preserve">Ameiurus </v>
      </c>
      <c r="D4" s="11" t="s">
        <v>742</v>
      </c>
      <c r="F4" s="8"/>
      <c r="G4" s="7"/>
    </row>
    <row r="5" spans="1:7">
      <c r="A5" s="24">
        <f t="shared" si="1"/>
        <v>5</v>
      </c>
      <c r="B5" s="25" t="s">
        <v>947</v>
      </c>
      <c r="C5" t="str">
        <f t="shared" si="0"/>
        <v xml:space="preserve">Amoya </v>
      </c>
      <c r="D5" s="11" t="s">
        <v>916</v>
      </c>
      <c r="F5" s="8"/>
      <c r="G5" s="7"/>
    </row>
    <row r="6" spans="1:7">
      <c r="A6" s="24">
        <f t="shared" si="1"/>
        <v>6</v>
      </c>
      <c r="B6" s="25" t="s">
        <v>936</v>
      </c>
      <c r="C6" t="str">
        <f t="shared" si="0"/>
        <v xml:space="preserve">Anguilla </v>
      </c>
      <c r="D6" s="11" t="s">
        <v>710</v>
      </c>
      <c r="F6" s="8"/>
      <c r="G6" s="7"/>
    </row>
    <row r="7" spans="1:7">
      <c r="A7" s="24">
        <f t="shared" si="1"/>
        <v>7</v>
      </c>
      <c r="B7" s="25" t="s">
        <v>811</v>
      </c>
      <c r="C7" t="str">
        <f t="shared" si="0"/>
        <v xml:space="preserve">Apostichopus </v>
      </c>
      <c r="D7" s="11" t="s">
        <v>809</v>
      </c>
      <c r="F7" s="8"/>
      <c r="G7" s="7"/>
    </row>
    <row r="8" spans="1:7">
      <c r="A8" s="24">
        <f t="shared" si="1"/>
        <v>8</v>
      </c>
      <c r="B8" s="25" t="s">
        <v>939</v>
      </c>
      <c r="C8" t="str">
        <f t="shared" si="0"/>
        <v xml:space="preserve">Arctoscopus </v>
      </c>
      <c r="D8" s="11" t="s">
        <v>795</v>
      </c>
      <c r="F8" s="8"/>
      <c r="G8" s="7"/>
    </row>
    <row r="9" spans="1:7">
      <c r="A9" s="24">
        <f t="shared" si="1"/>
        <v>9</v>
      </c>
      <c r="B9" s="25" t="s">
        <v>816</v>
      </c>
      <c r="C9" t="str">
        <f t="shared" si="0"/>
        <v xml:space="preserve">Atheresthes </v>
      </c>
      <c r="D9" s="11" t="s">
        <v>917</v>
      </c>
      <c r="F9" s="8"/>
      <c r="G9" s="7"/>
    </row>
    <row r="10" spans="1:7">
      <c r="A10" s="24">
        <f t="shared" si="1"/>
        <v>10</v>
      </c>
      <c r="B10" s="25" t="s">
        <v>793</v>
      </c>
      <c r="C10" t="str">
        <f t="shared" si="0"/>
        <v xml:space="preserve">Atheresthes </v>
      </c>
      <c r="D10" s="11" t="s">
        <v>762</v>
      </c>
      <c r="F10" s="8"/>
      <c r="G10" s="7"/>
    </row>
    <row r="11" spans="1:7">
      <c r="A11" s="24">
        <f t="shared" si="1"/>
        <v>11</v>
      </c>
      <c r="B11" s="25" t="s">
        <v>818</v>
      </c>
      <c r="C11" t="str">
        <f t="shared" si="0"/>
        <v xml:space="preserve">Berryteuthis </v>
      </c>
      <c r="D11" s="11" t="s">
        <v>799</v>
      </c>
      <c r="F11" s="8"/>
      <c r="G11" s="7"/>
    </row>
    <row r="12" spans="1:7">
      <c r="A12" s="24">
        <f t="shared" si="1"/>
        <v>12</v>
      </c>
      <c r="B12" s="25" t="s">
        <v>839</v>
      </c>
      <c r="C12" t="str">
        <f t="shared" si="0"/>
        <v xml:space="preserve">Brachymystax </v>
      </c>
      <c r="D12" s="11" t="s">
        <v>918</v>
      </c>
      <c r="F12" s="8"/>
      <c r="G12" s="7"/>
    </row>
    <row r="13" spans="1:7">
      <c r="A13" s="24">
        <f t="shared" si="1"/>
        <v>13</v>
      </c>
      <c r="B13" s="25" t="s">
        <v>945</v>
      </c>
      <c r="C13" t="str">
        <f t="shared" si="0"/>
        <v xml:space="preserve">Brachymystax </v>
      </c>
      <c r="D13" s="11" t="s">
        <v>713</v>
      </c>
      <c r="F13" s="8"/>
      <c r="G13" s="7"/>
    </row>
    <row r="14" spans="1:7">
      <c r="A14" s="24">
        <f t="shared" si="1"/>
        <v>14</v>
      </c>
      <c r="B14" s="25" t="s">
        <v>923</v>
      </c>
      <c r="C14" t="str">
        <f t="shared" si="0"/>
        <v xml:space="preserve">Buccinum </v>
      </c>
      <c r="D14" s="11" t="s">
        <v>780</v>
      </c>
      <c r="F14" s="8"/>
      <c r="G14" s="7"/>
    </row>
    <row r="15" spans="1:7">
      <c r="A15" s="24">
        <f t="shared" si="1"/>
        <v>15</v>
      </c>
      <c r="B15" s="25" t="s">
        <v>810</v>
      </c>
      <c r="C15" t="str">
        <f t="shared" si="0"/>
        <v xml:space="preserve">Buccinum </v>
      </c>
      <c r="D15" s="11" t="s">
        <v>783</v>
      </c>
      <c r="F15" s="8"/>
      <c r="G15" s="7"/>
    </row>
    <row r="16" spans="1:7">
      <c r="A16" s="24">
        <f t="shared" si="1"/>
        <v>16</v>
      </c>
      <c r="B16" s="25" t="s">
        <v>809</v>
      </c>
      <c r="C16" t="str">
        <f t="shared" si="0"/>
        <v xml:space="preserve">Buccinum </v>
      </c>
      <c r="D16" s="11" t="s">
        <v>919</v>
      </c>
      <c r="F16" s="8"/>
      <c r="G16" s="7"/>
    </row>
    <row r="17" spans="1:7">
      <c r="A17" s="24">
        <f t="shared" si="1"/>
        <v>17</v>
      </c>
      <c r="B17" s="25" t="s">
        <v>761</v>
      </c>
      <c r="C17" t="str">
        <f t="shared" si="0"/>
        <v xml:space="preserve">Carassius </v>
      </c>
      <c r="D17" s="11" t="s">
        <v>920</v>
      </c>
      <c r="F17" s="8"/>
      <c r="G17" s="7"/>
    </row>
    <row r="18" spans="1:7">
      <c r="A18" s="24">
        <f t="shared" si="1"/>
        <v>18</v>
      </c>
      <c r="B18" s="25" t="s">
        <v>929</v>
      </c>
      <c r="C18" t="str">
        <f t="shared" si="0"/>
        <v xml:space="preserve">Chinoecetes </v>
      </c>
      <c r="D18" s="11" t="s">
        <v>711</v>
      </c>
      <c r="F18" s="8"/>
      <c r="G18" s="7"/>
    </row>
    <row r="19" spans="1:7">
      <c r="A19" s="24">
        <f t="shared" si="1"/>
        <v>19</v>
      </c>
      <c r="B19" s="25" t="s">
        <v>931</v>
      </c>
      <c r="C19" t="str">
        <f t="shared" si="0"/>
        <v xml:space="preserve">Chinopecetes </v>
      </c>
      <c r="D19" s="11" t="s">
        <v>736</v>
      </c>
      <c r="F19" s="8"/>
      <c r="G19" s="7"/>
    </row>
    <row r="20" spans="1:7">
      <c r="A20" s="24">
        <f t="shared" si="1"/>
        <v>20</v>
      </c>
      <c r="B20" s="25" t="s">
        <v>801</v>
      </c>
      <c r="C20" t="str">
        <f t="shared" si="0"/>
        <v xml:space="preserve">Chionoecetes </v>
      </c>
      <c r="D20" s="11" t="s">
        <v>716</v>
      </c>
      <c r="F20" s="8"/>
      <c r="G20" s="7"/>
    </row>
    <row r="21" spans="1:7">
      <c r="A21" s="24">
        <f t="shared" si="1"/>
        <v>21</v>
      </c>
      <c r="B21" s="25" t="s">
        <v>786</v>
      </c>
      <c r="C21" t="str">
        <f t="shared" si="0"/>
        <v xml:space="preserve">Clupea </v>
      </c>
      <c r="D21" s="11" t="s">
        <v>748</v>
      </c>
      <c r="F21" s="8"/>
      <c r="G21" s="7"/>
    </row>
    <row r="22" spans="1:7">
      <c r="A22" s="24">
        <f t="shared" si="1"/>
        <v>22</v>
      </c>
      <c r="B22" s="25" t="s">
        <v>785</v>
      </c>
      <c r="C22" t="str">
        <f t="shared" si="0"/>
        <v xml:space="preserve">Clupea </v>
      </c>
      <c r="D22" s="11" t="s">
        <v>776</v>
      </c>
      <c r="F22" s="8"/>
      <c r="G22" s="7"/>
    </row>
    <row r="23" spans="1:7">
      <c r="A23" s="24">
        <f t="shared" si="1"/>
        <v>23</v>
      </c>
      <c r="B23" s="25" t="s">
        <v>785</v>
      </c>
      <c r="C23" t="str">
        <f t="shared" si="0"/>
        <v xml:space="preserve">Clupea </v>
      </c>
      <c r="D23" s="11" t="s">
        <v>715</v>
      </c>
      <c r="F23" s="8"/>
      <c r="G23" s="7"/>
    </row>
    <row r="24" spans="1:7">
      <c r="A24" s="24">
        <f t="shared" si="1"/>
        <v>24</v>
      </c>
      <c r="B24" s="25" t="s">
        <v>750</v>
      </c>
      <c r="C24" t="str">
        <f t="shared" si="0"/>
        <v xml:space="preserve">Collichthys </v>
      </c>
      <c r="D24" s="11" t="s">
        <v>775</v>
      </c>
      <c r="F24" s="8"/>
      <c r="G24" s="7"/>
    </row>
    <row r="25" spans="1:7">
      <c r="A25" s="24">
        <f t="shared" si="1"/>
        <v>25</v>
      </c>
      <c r="B25" s="25" t="s">
        <v>766</v>
      </c>
      <c r="C25" t="str">
        <f t="shared" si="0"/>
        <v xml:space="preserve">Cololabis </v>
      </c>
      <c r="D25" s="11" t="s">
        <v>786</v>
      </c>
      <c r="F25" s="8"/>
      <c r="G25" s="7"/>
    </row>
    <row r="26" spans="1:7">
      <c r="A26" s="24">
        <f t="shared" si="1"/>
        <v>26</v>
      </c>
      <c r="B26" s="25" t="s">
        <v>916</v>
      </c>
      <c r="C26" t="str">
        <f t="shared" si="0"/>
        <v xml:space="preserve">Coregonus </v>
      </c>
      <c r="D26" s="11" t="s">
        <v>767</v>
      </c>
      <c r="F26" s="8"/>
      <c r="G26" s="7"/>
    </row>
    <row r="27" spans="1:7">
      <c r="A27" s="24">
        <f t="shared" si="1"/>
        <v>27</v>
      </c>
      <c r="B27" s="25" t="s">
        <v>752</v>
      </c>
      <c r="C27" t="str">
        <f t="shared" si="0"/>
        <v xml:space="preserve">Coryphaena </v>
      </c>
      <c r="D27" s="11" t="s">
        <v>921</v>
      </c>
      <c r="F27" s="8"/>
      <c r="G27" s="7"/>
    </row>
    <row r="28" spans="1:7">
      <c r="A28" s="24">
        <f t="shared" si="1"/>
        <v>28</v>
      </c>
      <c r="B28" s="25" t="s">
        <v>926</v>
      </c>
      <c r="C28" t="str">
        <f t="shared" si="0"/>
        <v xml:space="preserve">Cucumaria </v>
      </c>
      <c r="D28" s="11" t="s">
        <v>922</v>
      </c>
      <c r="F28" s="8"/>
      <c r="G28" s="7"/>
    </row>
    <row r="29" spans="1:7">
      <c r="A29" s="24">
        <f t="shared" si="1"/>
        <v>29</v>
      </c>
      <c r="B29" s="25" t="s">
        <v>937</v>
      </c>
      <c r="C29" t="str">
        <f t="shared" si="0"/>
        <v xml:space="preserve">Culter </v>
      </c>
      <c r="D29" s="11" t="s">
        <v>840</v>
      </c>
      <c r="F29" s="8"/>
      <c r="G29" s="7"/>
    </row>
    <row r="30" spans="1:7">
      <c r="A30" s="24">
        <f t="shared" si="1"/>
        <v>30</v>
      </c>
      <c r="B30" s="25" t="s">
        <v>760</v>
      </c>
      <c r="C30" t="str">
        <f t="shared" si="0"/>
        <v xml:space="preserve">Cyprinus </v>
      </c>
      <c r="D30" s="11" t="s">
        <v>790</v>
      </c>
      <c r="F30" s="8"/>
      <c r="G30" s="7"/>
    </row>
    <row r="31" spans="1:7">
      <c r="A31" s="24">
        <f t="shared" si="1"/>
        <v>31</v>
      </c>
      <c r="B31" s="25" t="s">
        <v>724</v>
      </c>
      <c r="C31" t="str">
        <f t="shared" si="0"/>
        <v xml:space="preserve">Eleginus </v>
      </c>
      <c r="D31" s="11" t="s">
        <v>838</v>
      </c>
      <c r="F31" s="8"/>
      <c r="G31" s="7"/>
    </row>
    <row r="32" spans="1:7">
      <c r="A32" s="24">
        <f t="shared" si="1"/>
        <v>32</v>
      </c>
      <c r="B32" s="25" t="s">
        <v>740</v>
      </c>
      <c r="C32" t="str">
        <f t="shared" si="0"/>
        <v xml:space="preserve">Eleutheronema </v>
      </c>
      <c r="D32" s="11" t="s">
        <v>745</v>
      </c>
      <c r="F32" s="8"/>
      <c r="G32" s="7"/>
    </row>
    <row r="33" spans="1:7">
      <c r="A33" s="24">
        <f t="shared" si="1"/>
        <v>33</v>
      </c>
      <c r="B33" s="25" t="s">
        <v>940</v>
      </c>
      <c r="C33" t="str">
        <f t="shared" ref="C33:C64" si="2">LEFT(B33,FIND(" ",B33))</f>
        <v xml:space="preserve">Epinephelus </v>
      </c>
      <c r="D33" s="11" t="s">
        <v>768</v>
      </c>
      <c r="F33" s="8"/>
      <c r="G33" s="7"/>
    </row>
    <row r="34" spans="1:7">
      <c r="A34" s="24">
        <v>1</v>
      </c>
      <c r="B34" s="25" t="s">
        <v>782</v>
      </c>
      <c r="C34" t="str">
        <f t="shared" si="2"/>
        <v xml:space="preserve">Esox </v>
      </c>
      <c r="D34" s="11" t="s">
        <v>792</v>
      </c>
      <c r="F34" s="8"/>
      <c r="G34" s="7"/>
    </row>
    <row r="35" spans="1:7">
      <c r="A35" s="24">
        <f t="shared" ref="A35:A66" si="3">A34+1</f>
        <v>2</v>
      </c>
      <c r="B35" s="25" t="s">
        <v>925</v>
      </c>
      <c r="C35" t="str">
        <f t="shared" si="2"/>
        <v xml:space="preserve">Esox </v>
      </c>
      <c r="D35" s="11" t="s">
        <v>923</v>
      </c>
      <c r="F35" s="8"/>
      <c r="G35" s="7"/>
    </row>
    <row r="36" spans="1:7">
      <c r="A36" s="24">
        <f t="shared" si="3"/>
        <v>3</v>
      </c>
      <c r="B36" s="25" t="s">
        <v>836</v>
      </c>
      <c r="C36" t="str">
        <f t="shared" si="2"/>
        <v xml:space="preserve">Gadus </v>
      </c>
      <c r="D36" s="6" t="s">
        <v>959</v>
      </c>
      <c r="F36" s="8"/>
      <c r="G36" s="7"/>
    </row>
    <row r="37" spans="1:7">
      <c r="A37" s="24">
        <f t="shared" si="3"/>
        <v>4</v>
      </c>
      <c r="B37" s="25" t="s">
        <v>836</v>
      </c>
      <c r="C37" t="str">
        <f t="shared" si="2"/>
        <v xml:space="preserve">Gadus </v>
      </c>
      <c r="D37" s="11" t="s">
        <v>915</v>
      </c>
      <c r="F37" s="8"/>
      <c r="G37" s="7"/>
    </row>
    <row r="38" spans="1:7">
      <c r="A38" s="24">
        <f t="shared" si="3"/>
        <v>5</v>
      </c>
      <c r="B38" s="25" t="s">
        <v>921</v>
      </c>
      <c r="C38" t="str">
        <f t="shared" si="2"/>
        <v xml:space="preserve">Gadus </v>
      </c>
      <c r="D38" s="11" t="s">
        <v>811</v>
      </c>
      <c r="F38" s="8"/>
      <c r="G38" s="7"/>
    </row>
    <row r="39" spans="1:7">
      <c r="A39" s="24">
        <f t="shared" si="3"/>
        <v>6</v>
      </c>
      <c r="B39" s="25" t="s">
        <v>924</v>
      </c>
      <c r="C39" t="str">
        <f t="shared" si="2"/>
        <v xml:space="preserve">Gadus </v>
      </c>
      <c r="D39" s="11" t="s">
        <v>717</v>
      </c>
      <c r="F39" s="8"/>
      <c r="G39" s="7"/>
    </row>
    <row r="40" spans="1:7">
      <c r="A40" s="24">
        <f t="shared" si="3"/>
        <v>7</v>
      </c>
      <c r="B40" s="25" t="s">
        <v>710</v>
      </c>
      <c r="C40" t="str">
        <f t="shared" si="2"/>
        <v xml:space="preserve">Hexagrammos </v>
      </c>
      <c r="D40" s="11" t="s">
        <v>914</v>
      </c>
      <c r="F40" s="8"/>
      <c r="G40" s="7"/>
    </row>
    <row r="41" spans="1:7">
      <c r="A41" s="24">
        <f t="shared" si="3"/>
        <v>8</v>
      </c>
      <c r="B41" s="25" t="s">
        <v>712</v>
      </c>
      <c r="C41" t="str">
        <f t="shared" si="2"/>
        <v xml:space="preserve">Hexagrammos </v>
      </c>
      <c r="D41" s="11" t="s">
        <v>924</v>
      </c>
      <c r="F41" s="8"/>
      <c r="G41" s="7"/>
    </row>
    <row r="42" spans="1:7">
      <c r="A42" s="24">
        <f t="shared" si="3"/>
        <v>9</v>
      </c>
      <c r="B42" s="25" t="s">
        <v>711</v>
      </c>
      <c r="C42" t="str">
        <f t="shared" si="2"/>
        <v xml:space="preserve">Hexagrammos </v>
      </c>
      <c r="D42" s="11" t="s">
        <v>803</v>
      </c>
      <c r="F42" s="8"/>
      <c r="G42" s="7"/>
    </row>
    <row r="43" spans="1:7">
      <c r="A43" s="24">
        <f t="shared" si="3"/>
        <v>10</v>
      </c>
      <c r="B43" s="25" t="s">
        <v>713</v>
      </c>
      <c r="C43" t="str">
        <f t="shared" si="2"/>
        <v xml:space="preserve">Hexagrammos </v>
      </c>
      <c r="D43" s="11" t="s">
        <v>925</v>
      </c>
      <c r="F43" s="8"/>
      <c r="G43" s="7"/>
    </row>
    <row r="44" spans="1:7">
      <c r="A44" s="24">
        <f t="shared" si="3"/>
        <v>11</v>
      </c>
      <c r="B44" s="25" t="s">
        <v>715</v>
      </c>
      <c r="C44" t="str">
        <f t="shared" si="2"/>
        <v xml:space="preserve">Hexagrammos </v>
      </c>
      <c r="D44" s="11" t="s">
        <v>926</v>
      </c>
      <c r="F44" s="8"/>
      <c r="G44" s="7"/>
    </row>
    <row r="45" spans="1:7">
      <c r="A45" s="24">
        <f t="shared" si="3"/>
        <v>12</v>
      </c>
      <c r="B45" s="25" t="s">
        <v>714</v>
      </c>
      <c r="C45" t="str">
        <f t="shared" si="2"/>
        <v xml:space="preserve">Hexagrammos </v>
      </c>
      <c r="D45" s="11" t="s">
        <v>757</v>
      </c>
      <c r="F45" s="8"/>
      <c r="G45" s="7"/>
    </row>
    <row r="46" spans="1:7">
      <c r="A46" s="24">
        <f t="shared" si="3"/>
        <v>13</v>
      </c>
      <c r="B46" s="25" t="s">
        <v>788</v>
      </c>
      <c r="C46" t="str">
        <f t="shared" si="2"/>
        <v xml:space="preserve">Hippoglossus </v>
      </c>
      <c r="D46" s="11" t="s">
        <v>813</v>
      </c>
      <c r="F46" s="8"/>
      <c r="G46" s="7"/>
    </row>
    <row r="47" spans="1:7">
      <c r="A47" s="24">
        <f t="shared" si="3"/>
        <v>14</v>
      </c>
      <c r="B47" s="25" t="s">
        <v>788</v>
      </c>
      <c r="C47" t="str">
        <f t="shared" si="2"/>
        <v xml:space="preserve">Hippoglossus </v>
      </c>
      <c r="D47" s="11" t="s">
        <v>812</v>
      </c>
      <c r="F47" s="8"/>
      <c r="G47" s="7"/>
    </row>
    <row r="48" spans="1:7">
      <c r="A48" s="24">
        <f t="shared" si="3"/>
        <v>15</v>
      </c>
      <c r="B48" s="25" t="s">
        <v>948</v>
      </c>
      <c r="C48" t="str">
        <f t="shared" si="2"/>
        <v xml:space="preserve">Hippoglossus </v>
      </c>
      <c r="D48" s="11" t="s">
        <v>750</v>
      </c>
      <c r="F48" s="8"/>
      <c r="G48" s="7"/>
    </row>
    <row r="49" spans="1:7">
      <c r="A49" s="24">
        <f t="shared" si="3"/>
        <v>16</v>
      </c>
      <c r="B49" s="25" t="s">
        <v>768</v>
      </c>
      <c r="C49" t="str">
        <f t="shared" si="2"/>
        <v xml:space="preserve">Hucho </v>
      </c>
      <c r="D49" s="11" t="s">
        <v>723</v>
      </c>
      <c r="F49" s="8"/>
      <c r="G49" s="7"/>
    </row>
    <row r="50" spans="1:7">
      <c r="A50" s="24">
        <f t="shared" si="3"/>
        <v>17</v>
      </c>
      <c r="B50" s="25" t="s">
        <v>952</v>
      </c>
      <c r="C50" t="str">
        <f t="shared" si="2"/>
        <v xml:space="preserve">Hucho </v>
      </c>
      <c r="D50" s="11" t="s">
        <v>774</v>
      </c>
      <c r="F50" s="8"/>
      <c r="G50" s="7"/>
    </row>
    <row r="51" spans="1:7">
      <c r="A51" s="24">
        <f t="shared" si="3"/>
        <v>18</v>
      </c>
      <c r="B51" s="25" t="s">
        <v>759</v>
      </c>
      <c r="C51" t="str">
        <f t="shared" si="2"/>
        <v xml:space="preserve">Hypophthalmichthys </v>
      </c>
      <c r="D51" s="11" t="s">
        <v>927</v>
      </c>
      <c r="F51" s="8"/>
      <c r="G51" s="7"/>
    </row>
    <row r="52" spans="1:7">
      <c r="A52" s="24">
        <f t="shared" si="3"/>
        <v>19</v>
      </c>
      <c r="B52" s="25" t="s">
        <v>783</v>
      </c>
      <c r="C52" t="str">
        <f t="shared" si="2"/>
        <v xml:space="preserve">Ilisha </v>
      </c>
      <c r="D52" s="11" t="s">
        <v>928</v>
      </c>
      <c r="F52" s="8"/>
      <c r="G52" s="7"/>
    </row>
    <row r="53" spans="1:7">
      <c r="A53" s="24">
        <f t="shared" si="3"/>
        <v>20</v>
      </c>
      <c r="B53" s="25" t="s">
        <v>741</v>
      </c>
      <c r="C53" t="str">
        <f t="shared" si="2"/>
        <v xml:space="preserve">Katsuwonus </v>
      </c>
      <c r="D53" s="11" t="s">
        <v>910</v>
      </c>
      <c r="F53" s="8"/>
      <c r="G53" s="7"/>
    </row>
    <row r="54" spans="1:7">
      <c r="A54" s="24">
        <f t="shared" si="3"/>
        <v>21</v>
      </c>
      <c r="B54" s="25" t="s">
        <v>813</v>
      </c>
      <c r="C54" t="str">
        <f t="shared" si="2"/>
        <v xml:space="preserve">Laminaria </v>
      </c>
      <c r="D54" s="11" t="s">
        <v>739</v>
      </c>
      <c r="F54" s="8"/>
      <c r="G54" s="7"/>
    </row>
    <row r="55" spans="1:7">
      <c r="A55" s="24">
        <f t="shared" si="3"/>
        <v>22</v>
      </c>
      <c r="B55" s="25" t="s">
        <v>748</v>
      </c>
      <c r="C55" t="str">
        <f t="shared" si="2"/>
        <v xml:space="preserve">Larimichthys </v>
      </c>
      <c r="D55" s="11" t="s">
        <v>929</v>
      </c>
      <c r="F55" s="8"/>
      <c r="G55" s="7"/>
    </row>
    <row r="56" spans="1:7">
      <c r="A56" s="24">
        <f t="shared" si="3"/>
        <v>23</v>
      </c>
      <c r="B56" s="25" t="s">
        <v>941</v>
      </c>
      <c r="C56" t="str">
        <f t="shared" si="2"/>
        <v xml:space="preserve">Larimichthys </v>
      </c>
      <c r="D56" s="11" t="s">
        <v>930</v>
      </c>
      <c r="F56" s="8"/>
      <c r="G56" s="7"/>
    </row>
    <row r="57" spans="1:7">
      <c r="A57" s="24">
        <f t="shared" si="3"/>
        <v>24</v>
      </c>
      <c r="B57" s="25" t="s">
        <v>749</v>
      </c>
      <c r="C57" t="str">
        <f t="shared" si="2"/>
        <v xml:space="preserve">Larimichthys </v>
      </c>
      <c r="D57" s="11" t="s">
        <v>743</v>
      </c>
      <c r="F57" s="8"/>
      <c r="G57" s="7"/>
    </row>
    <row r="58" spans="1:7">
      <c r="A58" s="24">
        <f t="shared" si="3"/>
        <v>25</v>
      </c>
      <c r="B58" s="25" t="s">
        <v>914</v>
      </c>
      <c r="C58" t="str">
        <f t="shared" si="2"/>
        <v xml:space="preserve">Lebbeus </v>
      </c>
      <c r="D58" s="11" t="s">
        <v>730</v>
      </c>
      <c r="F58" s="8"/>
      <c r="G58" s="7"/>
    </row>
    <row r="59" spans="1:7">
      <c r="A59" s="24">
        <f t="shared" si="3"/>
        <v>26</v>
      </c>
      <c r="B59" s="25" t="s">
        <v>837</v>
      </c>
      <c r="C59" t="str">
        <f t="shared" si="2"/>
        <v xml:space="preserve">Lepidocybium </v>
      </c>
      <c r="D59" s="11" t="s">
        <v>754</v>
      </c>
      <c r="F59" s="8"/>
      <c r="G59" s="7"/>
    </row>
    <row r="60" spans="1:7">
      <c r="A60" s="24">
        <f t="shared" si="3"/>
        <v>27</v>
      </c>
      <c r="B60" s="25" t="s">
        <v>815</v>
      </c>
      <c r="C60" t="str">
        <f t="shared" si="2"/>
        <v xml:space="preserve">Lepidopsetta </v>
      </c>
      <c r="D60" s="11" t="s">
        <v>746</v>
      </c>
      <c r="F60" s="8"/>
      <c r="G60" s="7"/>
    </row>
    <row r="61" spans="1:7">
      <c r="A61" s="24">
        <f t="shared" si="3"/>
        <v>28</v>
      </c>
      <c r="B61" s="25" t="s">
        <v>792</v>
      </c>
      <c r="C61" t="str">
        <f t="shared" si="2"/>
        <v xml:space="preserve">Lepidopsetta </v>
      </c>
      <c r="D61" s="11" t="s">
        <v>817</v>
      </c>
      <c r="F61" s="8"/>
      <c r="G61" s="7"/>
    </row>
    <row r="62" spans="1:7">
      <c r="A62" s="24">
        <f t="shared" si="3"/>
        <v>29</v>
      </c>
      <c r="B62" s="25" t="s">
        <v>735</v>
      </c>
      <c r="C62" t="str">
        <f t="shared" si="2"/>
        <v xml:space="preserve">Lepturacanthus </v>
      </c>
      <c r="D62" s="11" t="s">
        <v>744</v>
      </c>
      <c r="F62" s="8"/>
      <c r="G62" s="7"/>
    </row>
    <row r="63" spans="1:7">
      <c r="A63" s="24">
        <f t="shared" si="3"/>
        <v>30</v>
      </c>
      <c r="B63" s="25" t="s">
        <v>739</v>
      </c>
      <c r="C63" t="str">
        <f t="shared" si="2"/>
        <v xml:space="preserve">Lethrinus </v>
      </c>
      <c r="D63" s="11" t="s">
        <v>931</v>
      </c>
      <c r="F63" s="8"/>
      <c r="G63" s="7"/>
    </row>
    <row r="64" spans="1:7">
      <c r="A64" s="24">
        <f t="shared" si="3"/>
        <v>31</v>
      </c>
      <c r="B64" s="25" t="s">
        <v>838</v>
      </c>
      <c r="C64" t="str">
        <f t="shared" si="2"/>
        <v xml:space="preserve">Leuciscus </v>
      </c>
      <c r="D64" s="11" t="s">
        <v>932</v>
      </c>
      <c r="F64" s="8"/>
      <c r="G64" s="7"/>
    </row>
    <row r="65" spans="1:7">
      <c r="A65" s="24">
        <f t="shared" si="3"/>
        <v>32</v>
      </c>
      <c r="B65" s="25" t="s">
        <v>918</v>
      </c>
      <c r="C65" t="str">
        <f t="shared" ref="C65:C96" si="4">LEFT(B65,FIND(" ",B65))</f>
        <v xml:space="preserve">Limanda </v>
      </c>
      <c r="D65" s="11" t="s">
        <v>933</v>
      </c>
      <c r="F65" s="8"/>
      <c r="G65" s="7"/>
    </row>
    <row r="66" spans="1:7">
      <c r="A66" s="24">
        <f t="shared" si="3"/>
        <v>33</v>
      </c>
      <c r="B66" s="25" t="s">
        <v>800</v>
      </c>
      <c r="C66" t="str">
        <f t="shared" si="4"/>
        <v xml:space="preserve">Lithodes </v>
      </c>
      <c r="D66" s="11" t="s">
        <v>761</v>
      </c>
      <c r="F66" s="8"/>
      <c r="G66" s="7"/>
    </row>
    <row r="67" spans="1:7">
      <c r="A67" s="24">
        <f t="shared" ref="A67:A98" si="5">A66+1</f>
        <v>34</v>
      </c>
      <c r="B67" s="25" t="s">
        <v>915</v>
      </c>
      <c r="C67" t="str">
        <f t="shared" si="4"/>
        <v xml:space="preserve">Litopenaeus </v>
      </c>
      <c r="D67" s="11" t="s">
        <v>720</v>
      </c>
      <c r="F67" s="8"/>
      <c r="G67" s="7"/>
    </row>
    <row r="68" spans="1:7">
      <c r="A68" s="24">
        <f t="shared" si="5"/>
        <v>35</v>
      </c>
      <c r="B68" s="25" t="s">
        <v>805</v>
      </c>
      <c r="C68" t="e">
        <f t="shared" si="4"/>
        <v>#VALUE!</v>
      </c>
      <c r="D68" s="11" t="s">
        <v>741</v>
      </c>
      <c r="F68" s="8"/>
      <c r="G68" s="7"/>
    </row>
    <row r="69" spans="1:7">
      <c r="A69" s="24">
        <f t="shared" si="5"/>
        <v>36</v>
      </c>
      <c r="B69" s="25" t="s">
        <v>840</v>
      </c>
      <c r="C69" t="str">
        <f t="shared" si="4"/>
        <v xml:space="preserve">Lophius </v>
      </c>
      <c r="D69" s="11" t="s">
        <v>800</v>
      </c>
      <c r="F69" s="8"/>
      <c r="G69" s="7"/>
    </row>
    <row r="70" spans="1:7">
      <c r="A70" s="24">
        <f t="shared" si="5"/>
        <v>37</v>
      </c>
      <c r="B70" s="25" t="s">
        <v>736</v>
      </c>
      <c r="C70" t="str">
        <f t="shared" si="4"/>
        <v xml:space="preserve">Lutjanus </v>
      </c>
      <c r="D70" s="11" t="s">
        <v>913</v>
      </c>
      <c r="F70" s="8"/>
      <c r="G70" s="7"/>
    </row>
    <row r="71" spans="1:7">
      <c r="A71" s="24">
        <f t="shared" si="5"/>
        <v>38</v>
      </c>
      <c r="B71" s="25" t="s">
        <v>737</v>
      </c>
      <c r="C71" t="str">
        <f t="shared" si="4"/>
        <v xml:space="preserve">Lutjanus </v>
      </c>
      <c r="D71" s="11" t="s">
        <v>912</v>
      </c>
      <c r="F71" s="8"/>
      <c r="G71" s="7"/>
    </row>
    <row r="72" spans="1:7">
      <c r="A72" s="24">
        <f t="shared" si="5"/>
        <v>39</v>
      </c>
      <c r="B72" s="25" t="s">
        <v>927</v>
      </c>
      <c r="C72" t="str">
        <f t="shared" si="4"/>
        <v xml:space="preserve">Lutjanus </v>
      </c>
      <c r="D72" s="11" t="s">
        <v>934</v>
      </c>
      <c r="F72" s="9"/>
      <c r="G72" s="7"/>
    </row>
    <row r="73" spans="1:7">
      <c r="A73" s="24">
        <f t="shared" si="5"/>
        <v>40</v>
      </c>
      <c r="B73" s="25" t="s">
        <v>803</v>
      </c>
      <c r="C73" t="str">
        <f t="shared" si="4"/>
        <v xml:space="preserve">Mactromeris </v>
      </c>
      <c r="D73" s="11" t="s">
        <v>798</v>
      </c>
      <c r="F73" s="9"/>
      <c r="G73" s="7"/>
    </row>
    <row r="74" spans="1:7">
      <c r="A74" s="24">
        <f t="shared" si="5"/>
        <v>41</v>
      </c>
      <c r="B74" s="25" t="s">
        <v>764</v>
      </c>
      <c r="C74" t="str">
        <f t="shared" si="4"/>
        <v xml:space="preserve">Mallotus </v>
      </c>
      <c r="D74" s="11" t="s">
        <v>818</v>
      </c>
      <c r="F74" s="9"/>
      <c r="G74" s="7"/>
    </row>
    <row r="75" spans="1:7">
      <c r="A75" s="24">
        <f t="shared" si="5"/>
        <v>42</v>
      </c>
      <c r="B75" s="25" t="s">
        <v>796</v>
      </c>
      <c r="C75" t="str">
        <f t="shared" si="4"/>
        <v xml:space="preserve">Marsupenaeus </v>
      </c>
      <c r="D75" s="11" t="s">
        <v>708</v>
      </c>
      <c r="F75" s="9"/>
      <c r="G75" s="7"/>
    </row>
    <row r="76" spans="1:7">
      <c r="A76" s="24">
        <f t="shared" si="5"/>
        <v>43</v>
      </c>
      <c r="B76" s="25" t="s">
        <v>723</v>
      </c>
      <c r="C76" t="str">
        <f t="shared" si="4"/>
        <v xml:space="preserve">Melanogrammus </v>
      </c>
      <c r="D76" s="11" t="s">
        <v>797</v>
      </c>
      <c r="F76" s="9"/>
      <c r="G76" s="7"/>
    </row>
    <row r="77" spans="1:7">
      <c r="A77" s="24">
        <f t="shared" si="5"/>
        <v>44</v>
      </c>
      <c r="B77" s="25" t="s">
        <v>722</v>
      </c>
      <c r="C77" t="str">
        <f t="shared" si="4"/>
        <v xml:space="preserve">Merluccius </v>
      </c>
      <c r="D77" s="11" t="s">
        <v>804</v>
      </c>
      <c r="F77" s="9"/>
      <c r="G77" s="7"/>
    </row>
    <row r="78" spans="1:7">
      <c r="A78" s="24">
        <f t="shared" si="5"/>
        <v>45</v>
      </c>
      <c r="B78" s="25" t="s">
        <v>944</v>
      </c>
      <c r="C78" t="str">
        <f t="shared" si="4"/>
        <v xml:space="preserve">Merluccius </v>
      </c>
      <c r="D78" s="11" t="s">
        <v>935</v>
      </c>
      <c r="F78" s="8"/>
      <c r="G78" s="7"/>
    </row>
    <row r="79" spans="1:7">
      <c r="A79" s="24">
        <f t="shared" si="5"/>
        <v>46</v>
      </c>
      <c r="B79" s="25" t="s">
        <v>725</v>
      </c>
      <c r="C79" t="str">
        <f t="shared" si="4"/>
        <v xml:space="preserve">Micromesistius </v>
      </c>
      <c r="D79" s="11" t="s">
        <v>725</v>
      </c>
      <c r="F79" s="8"/>
      <c r="G79" s="7"/>
    </row>
    <row r="80" spans="1:7">
      <c r="A80" s="24">
        <f t="shared" si="5"/>
        <v>47</v>
      </c>
      <c r="B80" s="25" t="s">
        <v>751</v>
      </c>
      <c r="C80" t="str">
        <f t="shared" si="4"/>
        <v xml:space="preserve">Miichthys </v>
      </c>
      <c r="D80" s="11" t="s">
        <v>737</v>
      </c>
      <c r="F80" s="9"/>
      <c r="G80" s="7"/>
    </row>
    <row r="81" spans="1:7">
      <c r="A81" s="24">
        <f t="shared" si="5"/>
        <v>48</v>
      </c>
      <c r="B81" s="25" t="s">
        <v>934</v>
      </c>
      <c r="C81" t="str">
        <f t="shared" si="4"/>
        <v xml:space="preserve">Neptunea </v>
      </c>
      <c r="D81" s="11" t="s">
        <v>760</v>
      </c>
      <c r="F81" s="9"/>
      <c r="G81" s="7"/>
    </row>
    <row r="82" spans="1:7">
      <c r="A82" s="24">
        <f t="shared" si="5"/>
        <v>49</v>
      </c>
      <c r="B82" s="25" t="s">
        <v>808</v>
      </c>
      <c r="C82" t="e">
        <f t="shared" si="4"/>
        <v>#VALUE!</v>
      </c>
      <c r="D82" s="11" t="s">
        <v>728</v>
      </c>
      <c r="F82" s="9"/>
      <c r="G82" s="7"/>
    </row>
    <row r="83" spans="1:7">
      <c r="A83" s="24">
        <f t="shared" si="5"/>
        <v>50</v>
      </c>
      <c r="B83" s="6" t="s">
        <v>771</v>
      </c>
      <c r="C83" t="str">
        <f t="shared" si="4"/>
        <v xml:space="preserve">Oncorhynchus </v>
      </c>
      <c r="D83" s="11" t="s">
        <v>726</v>
      </c>
      <c r="F83" s="8"/>
      <c r="G83" s="7"/>
    </row>
    <row r="84" spans="1:7">
      <c r="A84" s="24">
        <f t="shared" si="5"/>
        <v>51</v>
      </c>
      <c r="B84" s="25" t="s">
        <v>775</v>
      </c>
      <c r="C84" t="str">
        <f t="shared" si="4"/>
        <v xml:space="preserve">Oncorhynchus </v>
      </c>
      <c r="D84" s="11" t="s">
        <v>755</v>
      </c>
      <c r="F84" s="8"/>
      <c r="G84" s="7"/>
    </row>
    <row r="85" spans="1:7">
      <c r="A85" s="24">
        <f t="shared" si="5"/>
        <v>52</v>
      </c>
      <c r="B85" s="25" t="s">
        <v>770</v>
      </c>
      <c r="C85" t="str">
        <f t="shared" si="4"/>
        <v xml:space="preserve">Oncorhynchus </v>
      </c>
      <c r="D85" s="11" t="s">
        <v>789</v>
      </c>
      <c r="F85" s="8"/>
      <c r="G85" s="7"/>
    </row>
    <row r="86" spans="1:7">
      <c r="A86" s="24">
        <f t="shared" si="5"/>
        <v>53</v>
      </c>
      <c r="B86" s="25" t="s">
        <v>773</v>
      </c>
      <c r="C86" t="str">
        <f t="shared" si="4"/>
        <v xml:space="preserve">Oncorhynchus </v>
      </c>
      <c r="D86" s="11" t="s">
        <v>773</v>
      </c>
      <c r="F86" s="8"/>
      <c r="G86" s="7"/>
    </row>
    <row r="87" spans="1:7">
      <c r="A87" s="24">
        <f t="shared" si="5"/>
        <v>54</v>
      </c>
      <c r="B87" s="25" t="s">
        <v>773</v>
      </c>
      <c r="C87" t="str">
        <f t="shared" si="4"/>
        <v xml:space="preserve">Oncorhynchus </v>
      </c>
      <c r="D87" s="11" t="s">
        <v>773</v>
      </c>
      <c r="F87" s="8"/>
      <c r="G87" s="7"/>
    </row>
    <row r="88" spans="1:7">
      <c r="A88" s="24">
        <f t="shared" si="5"/>
        <v>55</v>
      </c>
      <c r="B88" s="25" t="s">
        <v>774</v>
      </c>
      <c r="C88" t="str">
        <f t="shared" si="4"/>
        <v xml:space="preserve">Oncorhynchus </v>
      </c>
      <c r="D88" s="11" t="s">
        <v>936</v>
      </c>
      <c r="F88" s="9"/>
      <c r="G88" s="7"/>
    </row>
    <row r="89" spans="1:7">
      <c r="A89" s="24">
        <f t="shared" si="5"/>
        <v>56</v>
      </c>
      <c r="B89" s="25" t="s">
        <v>772</v>
      </c>
      <c r="C89" t="str">
        <f t="shared" si="4"/>
        <v xml:space="preserve">Oncorhynchus </v>
      </c>
      <c r="D89" s="11" t="s">
        <v>764</v>
      </c>
      <c r="F89" s="9"/>
      <c r="G89" s="7"/>
    </row>
    <row r="90" spans="1:7">
      <c r="A90" s="24">
        <f t="shared" si="5"/>
        <v>57</v>
      </c>
      <c r="B90" s="25" t="s">
        <v>942</v>
      </c>
      <c r="C90" t="str">
        <f t="shared" si="4"/>
        <v xml:space="preserve">Oncorhynchus </v>
      </c>
      <c r="D90" s="11" t="s">
        <v>772</v>
      </c>
      <c r="F90" s="9"/>
      <c r="G90" s="7"/>
    </row>
    <row r="91" spans="1:7">
      <c r="A91" s="24">
        <f t="shared" si="5"/>
        <v>58</v>
      </c>
      <c r="B91" s="25" t="s">
        <v>942</v>
      </c>
      <c r="C91" t="str">
        <f t="shared" si="4"/>
        <v xml:space="preserve">Oncorhynchus </v>
      </c>
      <c r="D91" s="11" t="s">
        <v>793</v>
      </c>
      <c r="F91" s="9"/>
      <c r="G91" s="7"/>
    </row>
    <row r="92" spans="1:7">
      <c r="A92" s="24">
        <f t="shared" si="5"/>
        <v>59</v>
      </c>
      <c r="B92" s="25" t="s">
        <v>776</v>
      </c>
      <c r="C92" t="str">
        <f t="shared" si="4"/>
        <v xml:space="preserve">Oncorhynchus </v>
      </c>
      <c r="D92" s="11" t="s">
        <v>937</v>
      </c>
      <c r="F92" s="9"/>
      <c r="G92" s="7"/>
    </row>
    <row r="93" spans="1:7">
      <c r="A93" s="24">
        <f t="shared" si="5"/>
        <v>60</v>
      </c>
      <c r="B93" s="25" t="s">
        <v>797</v>
      </c>
      <c r="C93" t="str">
        <f t="shared" si="4"/>
        <v xml:space="preserve">Oratosquilla </v>
      </c>
      <c r="D93" s="11" t="s">
        <v>751</v>
      </c>
      <c r="F93" s="9"/>
      <c r="G93" s="7"/>
    </row>
    <row r="94" spans="1:7">
      <c r="A94" s="24">
        <f t="shared" si="5"/>
        <v>61</v>
      </c>
      <c r="B94" s="25" t="s">
        <v>765</v>
      </c>
      <c r="C94" t="str">
        <f t="shared" si="4"/>
        <v xml:space="preserve">Osmerus </v>
      </c>
      <c r="D94" s="11" t="s">
        <v>821</v>
      </c>
      <c r="F94" s="9"/>
      <c r="G94" s="7"/>
    </row>
    <row r="95" spans="1:7">
      <c r="A95" s="24">
        <f t="shared" si="5"/>
        <v>62</v>
      </c>
      <c r="B95" s="25" t="s">
        <v>738</v>
      </c>
      <c r="C95" t="str">
        <f t="shared" si="4"/>
        <v xml:space="preserve">Pagrus </v>
      </c>
      <c r="D95" s="11" t="s">
        <v>758</v>
      </c>
      <c r="F95" s="9"/>
      <c r="G95" s="7"/>
    </row>
    <row r="96" spans="1:7">
      <c r="A96" s="24">
        <f t="shared" si="5"/>
        <v>63</v>
      </c>
      <c r="B96" s="25" t="s">
        <v>795</v>
      </c>
      <c r="C96" t="str">
        <f t="shared" si="4"/>
        <v xml:space="preserve">pandalus </v>
      </c>
      <c r="D96" s="11" t="s">
        <v>752</v>
      </c>
      <c r="F96" s="9"/>
      <c r="G96" s="7"/>
    </row>
    <row r="97" spans="1:7">
      <c r="A97" s="24">
        <f t="shared" si="5"/>
        <v>64</v>
      </c>
      <c r="B97" s="25" t="s">
        <v>821</v>
      </c>
      <c r="C97" t="str">
        <f t="shared" ref="C97:C128" si="6">LEFT(B97,FIND(" ",B97))</f>
        <v xml:space="preserve">Pandalus </v>
      </c>
      <c r="D97" s="11" t="s">
        <v>938</v>
      </c>
      <c r="F97" s="9"/>
      <c r="G97" s="7"/>
    </row>
    <row r="98" spans="1:7">
      <c r="A98" s="24">
        <f t="shared" si="5"/>
        <v>65</v>
      </c>
      <c r="B98" s="25" t="s">
        <v>762</v>
      </c>
      <c r="C98" t="str">
        <f t="shared" si="6"/>
        <v xml:space="preserve">Parabramis </v>
      </c>
      <c r="D98" s="11" t="s">
        <v>766</v>
      </c>
      <c r="F98" s="9"/>
      <c r="G98" s="7"/>
    </row>
    <row r="99" spans="1:7">
      <c r="A99" s="24">
        <f t="shared" ref="A99:A130" si="7">A98+1</f>
        <v>66</v>
      </c>
      <c r="B99" s="25" t="s">
        <v>798</v>
      </c>
      <c r="C99" t="str">
        <f t="shared" si="6"/>
        <v xml:space="preserve">Paralithodes </v>
      </c>
      <c r="D99" s="11" t="s">
        <v>939</v>
      </c>
      <c r="F99" s="9"/>
      <c r="G99" s="7"/>
    </row>
    <row r="100" spans="1:7">
      <c r="A100" s="24">
        <f t="shared" si="7"/>
        <v>67</v>
      </c>
      <c r="B100" s="25" t="s">
        <v>799</v>
      </c>
      <c r="C100" t="str">
        <f t="shared" si="6"/>
        <v xml:space="preserve">Paralithodes </v>
      </c>
      <c r="D100" s="11" t="s">
        <v>796</v>
      </c>
      <c r="F100" s="9"/>
      <c r="G100" s="7"/>
    </row>
    <row r="101" spans="1:7">
      <c r="A101" s="24">
        <f t="shared" si="7"/>
        <v>68</v>
      </c>
      <c r="B101" s="6" t="s">
        <v>959</v>
      </c>
      <c r="C101" t="str">
        <f t="shared" si="6"/>
        <v xml:space="preserve">Penaeus </v>
      </c>
      <c r="D101" s="11" t="s">
        <v>810</v>
      </c>
      <c r="F101" s="8"/>
      <c r="G101" s="7"/>
    </row>
    <row r="102" spans="1:7">
      <c r="A102" s="24">
        <f t="shared" si="7"/>
        <v>69</v>
      </c>
      <c r="B102" s="25" t="s">
        <v>733</v>
      </c>
      <c r="C102" t="str">
        <f t="shared" si="6"/>
        <v xml:space="preserve">Peprilus </v>
      </c>
      <c r="D102" s="11" t="s">
        <v>747</v>
      </c>
      <c r="F102" s="8"/>
      <c r="G102" s="7"/>
    </row>
    <row r="103" spans="1:7">
      <c r="A103" s="24">
        <f t="shared" si="7"/>
        <v>70</v>
      </c>
      <c r="B103" s="6" t="s">
        <v>958</v>
      </c>
      <c r="C103" t="str">
        <f t="shared" si="6"/>
        <v xml:space="preserve">Placopecta </v>
      </c>
      <c r="D103" s="11" t="s">
        <v>735</v>
      </c>
      <c r="F103" s="9"/>
      <c r="G103" s="7"/>
    </row>
    <row r="104" spans="1:7">
      <c r="A104" s="24">
        <f t="shared" si="7"/>
        <v>71</v>
      </c>
      <c r="B104" s="25" t="s">
        <v>802</v>
      </c>
      <c r="C104" t="str">
        <f t="shared" si="6"/>
        <v xml:space="preserve">Placopecta </v>
      </c>
      <c r="D104" s="11" t="s">
        <v>784</v>
      </c>
      <c r="F104" s="9"/>
      <c r="G104" s="7"/>
    </row>
    <row r="105" spans="1:7">
      <c r="A105" s="24">
        <f t="shared" si="7"/>
        <v>72</v>
      </c>
      <c r="B105" s="25" t="s">
        <v>791</v>
      </c>
      <c r="C105" t="str">
        <f t="shared" si="6"/>
        <v xml:space="preserve">Platichthys </v>
      </c>
      <c r="D105" s="8" t="s">
        <v>958</v>
      </c>
      <c r="F105" s="9"/>
      <c r="G105" s="7"/>
    </row>
    <row r="106" spans="1:7">
      <c r="A106" s="24">
        <f t="shared" si="7"/>
        <v>73</v>
      </c>
      <c r="B106" s="25" t="s">
        <v>709</v>
      </c>
      <c r="C106" t="str">
        <f t="shared" si="6"/>
        <v xml:space="preserve">Pleurogrammus </v>
      </c>
      <c r="D106" s="11" t="s">
        <v>802</v>
      </c>
      <c r="F106" s="9"/>
      <c r="G106" s="7"/>
    </row>
    <row r="107" spans="1:7">
      <c r="A107" s="24">
        <f t="shared" si="7"/>
        <v>74</v>
      </c>
      <c r="B107" s="25" t="s">
        <v>922</v>
      </c>
      <c r="C107" t="str">
        <f t="shared" si="6"/>
        <v xml:space="preserve">Pleurogrammus </v>
      </c>
      <c r="D107" s="11" t="s">
        <v>712</v>
      </c>
      <c r="F107" s="9"/>
      <c r="G107" s="7"/>
    </row>
    <row r="108" spans="1:7">
      <c r="A108" s="24">
        <f t="shared" si="7"/>
        <v>75</v>
      </c>
      <c r="B108" s="25" t="s">
        <v>790</v>
      </c>
      <c r="C108" t="str">
        <f t="shared" si="6"/>
        <v xml:space="preserve">Pleuronectes </v>
      </c>
      <c r="D108" s="11" t="s">
        <v>940</v>
      </c>
      <c r="F108" s="9"/>
      <c r="G108" s="7"/>
    </row>
    <row r="109" spans="1:7">
      <c r="A109" s="24">
        <f t="shared" si="7"/>
        <v>76</v>
      </c>
      <c r="B109" s="25" t="s">
        <v>817</v>
      </c>
      <c r="C109" t="str">
        <f t="shared" si="6"/>
        <v xml:space="preserve">Pleuronectes </v>
      </c>
      <c r="D109" s="11" t="s">
        <v>814</v>
      </c>
      <c r="F109" s="9"/>
      <c r="G109" s="7"/>
    </row>
    <row r="110" spans="1:7">
      <c r="A110" s="24">
        <f t="shared" si="7"/>
        <v>77</v>
      </c>
      <c r="B110" s="25" t="s">
        <v>726</v>
      </c>
      <c r="C110" t="str">
        <f t="shared" si="6"/>
        <v xml:space="preserve">Pollachius </v>
      </c>
      <c r="D110" s="11" t="s">
        <v>815</v>
      </c>
      <c r="F110" s="9"/>
      <c r="G110" s="7"/>
    </row>
    <row r="111" spans="1:7">
      <c r="A111" s="24">
        <f t="shared" si="7"/>
        <v>78</v>
      </c>
      <c r="B111" s="25" t="s">
        <v>731</v>
      </c>
      <c r="C111" t="str">
        <f t="shared" si="6"/>
        <v xml:space="preserve">Pseudobagrus </v>
      </c>
      <c r="D111" s="11" t="s">
        <v>740</v>
      </c>
      <c r="F111" s="8"/>
      <c r="G111" s="7"/>
    </row>
    <row r="112" spans="1:7">
      <c r="A112" s="24">
        <f t="shared" si="7"/>
        <v>79</v>
      </c>
      <c r="B112" s="25" t="s">
        <v>746</v>
      </c>
      <c r="C112" t="str">
        <f t="shared" si="6"/>
        <v xml:space="preserve">Pseudocaranx </v>
      </c>
      <c r="D112" s="11" t="s">
        <v>941</v>
      </c>
      <c r="F112" s="9"/>
      <c r="G112" s="7"/>
    </row>
    <row r="113" spans="1:7">
      <c r="A113" s="24">
        <f t="shared" si="7"/>
        <v>80</v>
      </c>
      <c r="B113" s="25" t="s">
        <v>804</v>
      </c>
      <c r="C113" t="str">
        <f t="shared" si="6"/>
        <v xml:space="preserve">Pseudocardium </v>
      </c>
      <c r="D113" s="11" t="s">
        <v>718</v>
      </c>
      <c r="F113" s="8"/>
      <c r="G113" s="7"/>
    </row>
    <row r="114" spans="1:7">
      <c r="A114" s="24">
        <f t="shared" si="7"/>
        <v>81</v>
      </c>
      <c r="B114" s="25" t="s">
        <v>708</v>
      </c>
      <c r="C114" t="str">
        <f t="shared" si="6"/>
        <v xml:space="preserve">Raja </v>
      </c>
      <c r="D114" s="11" t="s">
        <v>785</v>
      </c>
      <c r="F114" s="8"/>
      <c r="G114" s="7"/>
    </row>
    <row r="115" spans="1:7">
      <c r="A115" s="24">
        <f t="shared" si="7"/>
        <v>82</v>
      </c>
      <c r="B115" s="25" t="s">
        <v>950</v>
      </c>
      <c r="C115" t="str">
        <f t="shared" si="6"/>
        <v xml:space="preserve">Raja </v>
      </c>
      <c r="D115" s="11" t="s">
        <v>785</v>
      </c>
      <c r="F115" s="8"/>
      <c r="G115" s="7"/>
    </row>
    <row r="116" spans="1:7">
      <c r="A116" s="24">
        <f t="shared" si="7"/>
        <v>83</v>
      </c>
      <c r="B116" s="25" t="s">
        <v>789</v>
      </c>
      <c r="C116" t="str">
        <f t="shared" si="6"/>
        <v xml:space="preserve">Reinhardtius </v>
      </c>
      <c r="D116" s="11" t="s">
        <v>942</v>
      </c>
      <c r="F116" s="8"/>
      <c r="G116" s="7"/>
    </row>
    <row r="117" spans="1:7">
      <c r="A117" s="24">
        <f t="shared" si="7"/>
        <v>84</v>
      </c>
      <c r="B117" s="25" t="s">
        <v>812</v>
      </c>
      <c r="C117" t="str">
        <f t="shared" si="6"/>
        <v xml:space="preserve">Rhopilema </v>
      </c>
      <c r="D117" s="11" t="s">
        <v>942</v>
      </c>
      <c r="F117" s="8"/>
      <c r="G117" s="7"/>
    </row>
    <row r="118" spans="1:7">
      <c r="A118" s="24">
        <f t="shared" si="7"/>
        <v>85</v>
      </c>
      <c r="B118" s="25" t="s">
        <v>951</v>
      </c>
      <c r="C118" t="str">
        <f t="shared" si="6"/>
        <v xml:space="preserve">Salanx </v>
      </c>
      <c r="D118" s="11" t="s">
        <v>836</v>
      </c>
      <c r="F118" s="9"/>
      <c r="G118" s="7"/>
    </row>
    <row r="119" spans="1:7">
      <c r="A119" s="24">
        <f t="shared" si="7"/>
        <v>86</v>
      </c>
      <c r="B119" s="25" t="s">
        <v>767</v>
      </c>
      <c r="C119" t="str">
        <f t="shared" si="6"/>
        <v xml:space="preserve">Salmo </v>
      </c>
      <c r="D119" s="11" t="s">
        <v>836</v>
      </c>
      <c r="F119" s="9"/>
      <c r="G119" s="7"/>
    </row>
    <row r="120" spans="1:7">
      <c r="A120" s="24">
        <f t="shared" si="7"/>
        <v>87</v>
      </c>
      <c r="B120" s="25" t="s">
        <v>954</v>
      </c>
      <c r="C120" t="str">
        <f t="shared" si="6"/>
        <v xml:space="preserve">Salmo </v>
      </c>
      <c r="D120" s="11" t="s">
        <v>806</v>
      </c>
      <c r="F120" s="8"/>
      <c r="G120" s="7"/>
    </row>
    <row r="121" spans="1:7">
      <c r="A121" s="24">
        <f t="shared" si="7"/>
        <v>88</v>
      </c>
      <c r="B121" s="25" t="s">
        <v>928</v>
      </c>
      <c r="C121" t="str">
        <f t="shared" si="6"/>
        <v xml:space="preserve">Salvelinus </v>
      </c>
      <c r="D121" s="8" t="s">
        <v>771</v>
      </c>
      <c r="F121" s="8"/>
      <c r="G121" s="7"/>
    </row>
    <row r="122" spans="1:7">
      <c r="A122" s="24">
        <f t="shared" si="7"/>
        <v>89</v>
      </c>
      <c r="B122" s="25" t="s">
        <v>930</v>
      </c>
      <c r="C122" t="str">
        <f t="shared" si="6"/>
        <v xml:space="preserve">Sarda </v>
      </c>
      <c r="D122" s="11" t="s">
        <v>731</v>
      </c>
      <c r="F122" s="8"/>
      <c r="G122" s="7"/>
    </row>
    <row r="123" spans="1:7">
      <c r="A123" s="24">
        <f t="shared" si="7"/>
        <v>90</v>
      </c>
      <c r="B123" s="25" t="s">
        <v>784</v>
      </c>
      <c r="C123" t="str">
        <f t="shared" si="6"/>
        <v xml:space="preserve">Sardina </v>
      </c>
      <c r="D123" s="11" t="s">
        <v>943</v>
      </c>
      <c r="F123" s="8"/>
      <c r="G123" s="7"/>
    </row>
    <row r="124" spans="1:7">
      <c r="A124" s="24">
        <f t="shared" si="7"/>
        <v>91</v>
      </c>
      <c r="B124" s="25" t="s">
        <v>949</v>
      </c>
      <c r="C124" t="str">
        <f t="shared" si="6"/>
        <v xml:space="preserve">Sardinella </v>
      </c>
      <c r="D124" s="11" t="s">
        <v>944</v>
      </c>
      <c r="F124" s="8"/>
      <c r="G124" s="7"/>
    </row>
    <row r="125" spans="1:7">
      <c r="A125" s="24">
        <f t="shared" si="7"/>
        <v>92</v>
      </c>
      <c r="B125" s="26" t="s">
        <v>911</v>
      </c>
      <c r="C125" t="str">
        <f t="shared" si="6"/>
        <v xml:space="preserve">Sardinops </v>
      </c>
      <c r="D125" s="11" t="s">
        <v>787</v>
      </c>
      <c r="F125" s="8"/>
      <c r="G125" s="7"/>
    </row>
    <row r="126" spans="1:7">
      <c r="A126" s="24">
        <f t="shared" si="7"/>
        <v>93</v>
      </c>
      <c r="B126" s="25" t="s">
        <v>955</v>
      </c>
      <c r="C126" t="str">
        <f t="shared" si="6"/>
        <v xml:space="preserve">Sardinops </v>
      </c>
      <c r="D126" s="11" t="s">
        <v>839</v>
      </c>
      <c r="F126" s="8"/>
      <c r="G126" s="7"/>
    </row>
    <row r="127" spans="1:7">
      <c r="A127" s="24">
        <f t="shared" si="7"/>
        <v>94</v>
      </c>
      <c r="B127" s="25" t="s">
        <v>920</v>
      </c>
      <c r="C127" t="str">
        <f t="shared" si="6"/>
        <v xml:space="preserve">Saurida </v>
      </c>
      <c r="D127" s="11" t="s">
        <v>945</v>
      </c>
      <c r="F127" s="8"/>
      <c r="G127" s="7"/>
    </row>
    <row r="128" spans="1:7">
      <c r="A128" s="24">
        <f t="shared" si="7"/>
        <v>95</v>
      </c>
      <c r="B128" s="25" t="s">
        <v>743</v>
      </c>
      <c r="C128" t="str">
        <f t="shared" si="6"/>
        <v xml:space="preserve">Scomber </v>
      </c>
      <c r="D128" s="11" t="s">
        <v>946</v>
      </c>
      <c r="F128" s="8"/>
      <c r="G128" s="7"/>
    </row>
    <row r="129" spans="1:7">
      <c r="A129" s="24">
        <f t="shared" si="7"/>
        <v>96</v>
      </c>
      <c r="B129" s="25" t="s">
        <v>742</v>
      </c>
      <c r="C129" t="str">
        <f t="shared" ref="C129:C146" si="8">LEFT(B129,FIND(" ",B129))</f>
        <v xml:space="preserve">Scomber </v>
      </c>
      <c r="D129" s="11" t="s">
        <v>947</v>
      </c>
      <c r="F129" s="8"/>
      <c r="G129" s="7"/>
    </row>
    <row r="130" spans="1:7">
      <c r="A130" s="24">
        <f t="shared" si="7"/>
        <v>97</v>
      </c>
      <c r="B130" s="25" t="s">
        <v>938</v>
      </c>
      <c r="C130" t="str">
        <f t="shared" si="8"/>
        <v xml:space="preserve">Scomber </v>
      </c>
      <c r="D130" s="11" t="s">
        <v>948</v>
      </c>
      <c r="F130" s="8"/>
      <c r="G130" s="7"/>
    </row>
    <row r="131" spans="1:7">
      <c r="A131" s="24">
        <f t="shared" ref="A131:A157" si="9">A130+1</f>
        <v>98</v>
      </c>
      <c r="B131" s="25" t="s">
        <v>953</v>
      </c>
      <c r="C131" t="str">
        <f t="shared" si="8"/>
        <v xml:space="preserve">Scomberesox </v>
      </c>
      <c r="D131" s="11" t="s">
        <v>835</v>
      </c>
      <c r="F131" s="8"/>
      <c r="G131" s="7"/>
    </row>
    <row r="132" spans="1:7">
      <c r="A132" s="24">
        <f t="shared" si="9"/>
        <v>99</v>
      </c>
      <c r="B132" s="25" t="s">
        <v>935</v>
      </c>
      <c r="C132" t="str">
        <f t="shared" si="8"/>
        <v xml:space="preserve">Scomberomorus </v>
      </c>
      <c r="D132" s="11" t="s">
        <v>749</v>
      </c>
      <c r="F132" s="8"/>
      <c r="G132" s="7"/>
    </row>
    <row r="133" spans="1:7">
      <c r="A133" s="24">
        <f t="shared" si="9"/>
        <v>100</v>
      </c>
      <c r="B133" s="25" t="s">
        <v>717</v>
      </c>
      <c r="C133" t="str">
        <f t="shared" si="8"/>
        <v xml:space="preserve">Sebastes </v>
      </c>
      <c r="D133" s="11" t="s">
        <v>949</v>
      </c>
      <c r="F133" s="8"/>
      <c r="G133" s="7"/>
    </row>
    <row r="134" spans="1:7">
      <c r="A134" s="24">
        <f t="shared" si="9"/>
        <v>101</v>
      </c>
      <c r="B134" s="25" t="s">
        <v>719</v>
      </c>
      <c r="C134" t="str">
        <f t="shared" si="8"/>
        <v xml:space="preserve">Sebastes </v>
      </c>
      <c r="D134" s="11" t="s">
        <v>791</v>
      </c>
      <c r="F134" s="8"/>
      <c r="G134" s="7"/>
    </row>
    <row r="135" spans="1:7">
      <c r="A135" s="24">
        <f t="shared" si="9"/>
        <v>102</v>
      </c>
      <c r="B135" s="25" t="s">
        <v>912</v>
      </c>
      <c r="C135" t="str">
        <f t="shared" si="8"/>
        <v xml:space="preserve">Sebastes </v>
      </c>
      <c r="D135" s="11" t="s">
        <v>801</v>
      </c>
      <c r="F135" s="8"/>
      <c r="G135" s="7"/>
    </row>
    <row r="136" spans="1:7">
      <c r="A136" s="24">
        <f t="shared" si="9"/>
        <v>103</v>
      </c>
      <c r="B136" s="25" t="s">
        <v>718</v>
      </c>
      <c r="C136" t="str">
        <f t="shared" si="8"/>
        <v xml:space="preserve">Sebastes </v>
      </c>
      <c r="D136" s="11" t="s">
        <v>765</v>
      </c>
      <c r="F136" s="8"/>
      <c r="G136" s="7"/>
    </row>
    <row r="137" spans="1:7">
      <c r="A137" s="24">
        <f t="shared" si="9"/>
        <v>104</v>
      </c>
      <c r="B137" s="25" t="s">
        <v>720</v>
      </c>
      <c r="C137" t="str">
        <f t="shared" si="8"/>
        <v xml:space="preserve">Sebastes </v>
      </c>
      <c r="D137" s="11" t="s">
        <v>816</v>
      </c>
      <c r="F137" s="8"/>
      <c r="G137" s="7"/>
    </row>
    <row r="138" spans="1:7">
      <c r="A138" s="24">
        <f t="shared" si="9"/>
        <v>105</v>
      </c>
      <c r="B138" s="25" t="s">
        <v>913</v>
      </c>
      <c r="C138" t="str">
        <f t="shared" si="8"/>
        <v xml:space="preserve">Sebastes </v>
      </c>
      <c r="D138" s="11" t="s">
        <v>950</v>
      </c>
      <c r="F138" s="8"/>
      <c r="G138" s="7"/>
    </row>
    <row r="139" spans="1:7">
      <c r="A139" s="24">
        <f t="shared" si="9"/>
        <v>106</v>
      </c>
      <c r="B139" s="25" t="s">
        <v>716</v>
      </c>
      <c r="C139" t="str">
        <f t="shared" si="8"/>
        <v xml:space="preserve">Sebastolobus </v>
      </c>
      <c r="D139" s="11" t="s">
        <v>837</v>
      </c>
      <c r="F139" s="9"/>
      <c r="G139" s="7"/>
    </row>
    <row r="140" spans="1:7">
      <c r="A140" s="24">
        <f t="shared" si="9"/>
        <v>107</v>
      </c>
      <c r="B140" s="25" t="s">
        <v>943</v>
      </c>
      <c r="C140" t="str">
        <f t="shared" si="8"/>
        <v xml:space="preserve">Sepiida </v>
      </c>
      <c r="D140" s="11" t="s">
        <v>770</v>
      </c>
      <c r="F140" s="8"/>
      <c r="G140" s="7"/>
    </row>
    <row r="141" spans="1:7">
      <c r="A141" s="24">
        <f t="shared" si="9"/>
        <v>108</v>
      </c>
      <c r="B141" s="25" t="s">
        <v>745</v>
      </c>
      <c r="C141" t="str">
        <f t="shared" si="8"/>
        <v xml:space="preserve">Sillago </v>
      </c>
      <c r="D141" s="11" t="s">
        <v>719</v>
      </c>
      <c r="F141" s="8"/>
      <c r="G141" s="7"/>
    </row>
    <row r="142" spans="1:7">
      <c r="A142" s="24">
        <f t="shared" si="9"/>
        <v>109</v>
      </c>
      <c r="B142" s="25" t="s">
        <v>730</v>
      </c>
      <c r="C142" t="str">
        <f t="shared" si="8"/>
        <v xml:space="preserve">Silurus </v>
      </c>
      <c r="D142" s="11" t="s">
        <v>722</v>
      </c>
      <c r="F142" s="8"/>
      <c r="G142" s="7"/>
    </row>
    <row r="143" spans="1:7">
      <c r="A143" s="24">
        <f t="shared" si="9"/>
        <v>110</v>
      </c>
      <c r="B143" s="25" t="s">
        <v>757</v>
      </c>
      <c r="C143" t="str">
        <f t="shared" si="8"/>
        <v xml:space="preserve">Siniperca </v>
      </c>
      <c r="D143" s="11" t="s">
        <v>951</v>
      </c>
      <c r="F143" s="9"/>
      <c r="G143" s="7"/>
    </row>
    <row r="144" spans="1:7">
      <c r="A144" s="24">
        <f t="shared" si="9"/>
        <v>111</v>
      </c>
      <c r="B144" s="25" t="s">
        <v>814</v>
      </c>
      <c r="C144" t="str">
        <f t="shared" si="8"/>
        <v xml:space="preserve">Sprattus </v>
      </c>
      <c r="D144" s="11" t="s">
        <v>788</v>
      </c>
      <c r="F144" s="8"/>
      <c r="G144" s="7"/>
    </row>
    <row r="145" spans="1:7">
      <c r="A145" s="24">
        <f t="shared" si="9"/>
        <v>112</v>
      </c>
      <c r="B145" s="25" t="s">
        <v>780</v>
      </c>
      <c r="C145" t="str">
        <f t="shared" si="8"/>
        <v xml:space="preserve">Stenodus </v>
      </c>
      <c r="D145" s="11" t="s">
        <v>788</v>
      </c>
      <c r="F145" s="8"/>
      <c r="G145" s="7"/>
    </row>
    <row r="146" spans="1:7">
      <c r="A146" s="24">
        <f t="shared" si="9"/>
        <v>113</v>
      </c>
      <c r="B146" s="25" t="s">
        <v>917</v>
      </c>
      <c r="C146" t="str">
        <f t="shared" si="8"/>
        <v xml:space="preserve">Stenodus </v>
      </c>
      <c r="D146" s="11" t="s">
        <v>759</v>
      </c>
      <c r="F146" s="8"/>
      <c r="G146" s="7"/>
    </row>
    <row r="147" spans="1:7">
      <c r="A147" s="24">
        <f t="shared" si="9"/>
        <v>114</v>
      </c>
      <c r="B147" s="25" t="s">
        <v>728</v>
      </c>
      <c r="C147" t="str">
        <f>B147</f>
        <v>Thamnaconus septentrionalis</v>
      </c>
      <c r="D147" s="11" t="s">
        <v>805</v>
      </c>
      <c r="F147" s="8"/>
      <c r="G147" s="7"/>
    </row>
    <row r="148" spans="1:7">
      <c r="A148" s="24">
        <f t="shared" si="9"/>
        <v>115</v>
      </c>
      <c r="B148" s="25" t="s">
        <v>835</v>
      </c>
      <c r="C148" t="str">
        <f>LEFT(B148,FIND(" ",B148))</f>
        <v xml:space="preserve">Theragra </v>
      </c>
      <c r="D148" s="11" t="s">
        <v>709</v>
      </c>
      <c r="F148" s="9"/>
      <c r="G148" s="7"/>
    </row>
    <row r="149" spans="1:7">
      <c r="A149" s="24">
        <f t="shared" si="9"/>
        <v>116</v>
      </c>
      <c r="B149" s="25" t="s">
        <v>744</v>
      </c>
      <c r="C149" t="str">
        <f>LEFT(B149,FIND(" ",B149))</f>
        <v xml:space="preserve">Thunnus </v>
      </c>
      <c r="D149" s="11" t="s">
        <v>724</v>
      </c>
      <c r="F149" s="9"/>
      <c r="G149" s="7"/>
    </row>
    <row r="150" spans="1:7">
      <c r="A150" s="24">
        <f t="shared" si="9"/>
        <v>117</v>
      </c>
      <c r="B150" s="25" t="s">
        <v>932</v>
      </c>
      <c r="C150" t="str">
        <f>LEFT(B150,FIND(" ",B150))</f>
        <v xml:space="preserve">Thymallus </v>
      </c>
      <c r="D150" s="11" t="s">
        <v>955</v>
      </c>
      <c r="F150" s="9"/>
      <c r="G150" s="7"/>
    </row>
    <row r="151" spans="1:7">
      <c r="A151" s="24">
        <f t="shared" si="9"/>
        <v>118</v>
      </c>
      <c r="B151" s="25" t="s">
        <v>806</v>
      </c>
      <c r="C151" t="str">
        <f>LEFT(B151,FIND(" ",B151))</f>
        <v xml:space="preserve">Todarodes </v>
      </c>
      <c r="D151" s="12" t="s">
        <v>911</v>
      </c>
      <c r="F151" s="8"/>
      <c r="G151" s="7"/>
    </row>
    <row r="152" spans="1:7">
      <c r="A152" s="24">
        <f t="shared" si="9"/>
        <v>119</v>
      </c>
      <c r="B152" s="25" t="s">
        <v>747</v>
      </c>
      <c r="C152" t="str">
        <f>B152</f>
        <v>Trachurus japonicus</v>
      </c>
      <c r="D152" s="11" t="s">
        <v>808</v>
      </c>
      <c r="F152" s="9"/>
      <c r="G152" s="7"/>
    </row>
    <row r="153" spans="1:7">
      <c r="A153" s="24">
        <f t="shared" si="9"/>
        <v>120</v>
      </c>
      <c r="B153" s="25" t="s">
        <v>734</v>
      </c>
      <c r="C153" t="str">
        <f>LEFT(B153,FIND(" ",B153))</f>
        <v xml:space="preserve">Trichiurus </v>
      </c>
      <c r="D153" s="11" t="s">
        <v>952</v>
      </c>
      <c r="F153" s="8"/>
      <c r="G153" s="7"/>
    </row>
    <row r="154" spans="1:7">
      <c r="A154" s="24">
        <f t="shared" si="9"/>
        <v>121</v>
      </c>
      <c r="B154" s="25" t="s">
        <v>755</v>
      </c>
      <c r="C154" t="str">
        <f>LEFT(B154,FIND(" ",B154))</f>
        <v xml:space="preserve">Upeneus </v>
      </c>
      <c r="D154" s="11" t="s">
        <v>738</v>
      </c>
      <c r="F154" s="9"/>
      <c r="G154" s="7"/>
    </row>
    <row r="155" spans="1:7">
      <c r="A155" s="24">
        <f t="shared" si="9"/>
        <v>122</v>
      </c>
      <c r="B155" s="25" t="s">
        <v>754</v>
      </c>
      <c r="C155" t="str">
        <f>LEFT(B155,FIND(" ",B155))</f>
        <v xml:space="preserve">Upeneus </v>
      </c>
      <c r="D155" s="11" t="s">
        <v>733</v>
      </c>
      <c r="F155" s="9"/>
      <c r="G155" s="7"/>
    </row>
    <row r="156" spans="1:7">
      <c r="A156" s="24">
        <f t="shared" si="9"/>
        <v>123</v>
      </c>
      <c r="B156" s="25" t="s">
        <v>919</v>
      </c>
      <c r="C156" t="str">
        <f>LEFT(B156,FIND(" ",B156))</f>
        <v xml:space="preserve">Urophycis </v>
      </c>
      <c r="D156" s="11" t="s">
        <v>953</v>
      </c>
      <c r="F156" s="8"/>
      <c r="G156" s="7"/>
    </row>
    <row r="157" spans="1:7">
      <c r="A157" s="24">
        <f t="shared" si="9"/>
        <v>124</v>
      </c>
      <c r="B157" s="25" t="s">
        <v>966</v>
      </c>
      <c r="C157" t="str">
        <f>LEFT(B157,FIND(" ",B157))</f>
        <v xml:space="preserve">Тигровая </v>
      </c>
      <c r="D157" s="11" t="s">
        <v>954</v>
      </c>
      <c r="F157" s="8"/>
      <c r="G157" s="7"/>
    </row>
    <row r="158" spans="1:7">
      <c r="F158" s="8"/>
    </row>
    <row r="159" spans="1:7">
      <c r="F159" s="8"/>
    </row>
    <row r="160" spans="1:7">
      <c r="F160" s="8"/>
    </row>
    <row r="161" spans="6:6">
      <c r="F161" s="8"/>
    </row>
    <row r="162" spans="6:6">
      <c r="F162" s="8"/>
    </row>
  </sheetData>
  <sortState xmlns:xlrd2="http://schemas.microsoft.com/office/spreadsheetml/2017/richdata2" ref="A1:B157">
    <sortCondition ref="B1:B1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Коды HS </vt:lpstr>
      <vt:lpstr>Виды разрешенные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杨彬彬</dc:creator>
  <cp:lastModifiedBy>stepanov</cp:lastModifiedBy>
  <cp:revision>1</cp:revision>
  <dcterms:created xsi:type="dcterms:W3CDTF">2015-02-12T13:33:58Z</dcterms:created>
  <dcterms:modified xsi:type="dcterms:W3CDTF">2022-04-15T11:37:45Z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